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155"/>
  </bookViews>
  <sheets>
    <sheet name="MÊS" sheetId="1" r:id="rId1"/>
    <sheet name="CONTAS" sheetId="2" r:id="rId2"/>
    <sheet name="Retrospectiva" sheetId="4" r:id="rId3"/>
    <sheet name="Projeção de Gastos" sheetId="6" r:id="rId4"/>
  </sheets>
  <definedNames>
    <definedName name="_xlnm._FilterDatabase" localSheetId="0" hidden="1">MÊS!$A$1:$K$194</definedName>
  </definedNames>
  <calcPr calcId="124519"/>
</workbook>
</file>

<file path=xl/calcChain.xml><?xml version="1.0" encoding="utf-8"?>
<calcChain xmlns="http://schemas.openxmlformats.org/spreadsheetml/2006/main">
  <c r="J20" i="6"/>
  <c r="F20"/>
  <c r="C20"/>
  <c r="J7" i="1" l="1"/>
  <c r="J6"/>
  <c r="J4"/>
  <c r="J2"/>
  <c r="J5"/>
  <c r="J3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1"/>
  <c r="J20"/>
  <c r="J19"/>
  <c r="J18"/>
  <c r="J17"/>
  <c r="J16"/>
  <c r="J15"/>
  <c r="J14"/>
  <c r="J13"/>
  <c r="J12"/>
  <c r="J11"/>
  <c r="J10"/>
  <c r="J9"/>
  <c r="J8"/>
  <c r="J51" l="1"/>
  <c r="J46"/>
  <c r="J22"/>
  <c r="O12" i="4"/>
  <c r="O15"/>
  <c r="O14"/>
  <c r="O13"/>
  <c r="O11"/>
  <c r="O10"/>
  <c r="O9"/>
  <c r="O8"/>
  <c r="O7"/>
  <c r="N16" l="1"/>
  <c r="M16"/>
  <c r="L16"/>
  <c r="K16"/>
  <c r="J16"/>
  <c r="I16"/>
  <c r="H16"/>
  <c r="G16"/>
  <c r="F16"/>
  <c r="E16"/>
  <c r="D16"/>
  <c r="C16"/>
  <c r="O6"/>
  <c r="O5"/>
  <c r="K3" i="1" l="1"/>
  <c r="K9" s="1"/>
  <c r="J68"/>
  <c r="J49"/>
  <c r="J58"/>
  <c r="B16" i="4" l="1"/>
  <c r="O16" s="1"/>
  <c r="O4"/>
  <c r="J50" i="1"/>
  <c r="J67"/>
  <c r="J54"/>
  <c r="J55"/>
  <c r="J57"/>
  <c r="J53"/>
  <c r="J56"/>
  <c r="J59"/>
  <c r="J60"/>
  <c r="J64"/>
  <c r="J63"/>
  <c r="J62"/>
  <c r="J66"/>
  <c r="J61"/>
  <c r="J65"/>
  <c r="K18"/>
  <c r="J69" l="1"/>
  <c r="K64" s="1"/>
  <c r="K6"/>
  <c r="K54" l="1"/>
  <c r="K53"/>
  <c r="K55"/>
  <c r="K66"/>
  <c r="K60"/>
  <c r="K57"/>
  <c r="K56"/>
  <c r="K52"/>
  <c r="K51"/>
  <c r="K68"/>
  <c r="K58"/>
  <c r="K49"/>
  <c r="K65"/>
  <c r="K67"/>
  <c r="K50"/>
  <c r="K63"/>
  <c r="K62"/>
  <c r="K61"/>
  <c r="K59"/>
  <c r="K12"/>
</calcChain>
</file>

<file path=xl/sharedStrings.xml><?xml version="1.0" encoding="utf-8"?>
<sst xmlns="http://schemas.openxmlformats.org/spreadsheetml/2006/main" count="144" uniqueCount="95">
  <si>
    <t>DATA</t>
  </si>
  <si>
    <t>DESCRIÇÃO</t>
  </si>
  <si>
    <t>RECEITA</t>
  </si>
  <si>
    <t>POUP.</t>
  </si>
  <si>
    <t>CÓD.</t>
  </si>
  <si>
    <t>MERCADO</t>
  </si>
  <si>
    <t>ENTRADAS</t>
  </si>
  <si>
    <t>CARRO</t>
  </si>
  <si>
    <t>DESPESAS</t>
  </si>
  <si>
    <t>ACADEMIA</t>
  </si>
  <si>
    <t>EDUCAÇÃO</t>
  </si>
  <si>
    <t>CARTÃO</t>
  </si>
  <si>
    <t>CASA</t>
  </si>
  <si>
    <t>BANCO</t>
  </si>
  <si>
    <t>Total</t>
  </si>
  <si>
    <t>a</t>
  </si>
  <si>
    <t>Dia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</si>
  <si>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</si>
  <si>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</si>
  <si>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</si>
  <si>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</si>
  <si>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</si>
  <si>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</si>
  <si>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</si>
  <si>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</si>
  <si>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</si>
  <si>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</si>
  <si>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</si>
  <si>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</si>
  <si>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Mês</t>
  </si>
  <si>
    <t>Média</t>
  </si>
  <si>
    <t>SAUDE</t>
  </si>
  <si>
    <t>Saldo Dinheiro</t>
  </si>
  <si>
    <t>Saldo do Mês</t>
  </si>
  <si>
    <t>LAZER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</si>
  <si>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</si>
  <si>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</si>
  <si>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</si>
  <si>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</si>
  <si>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</si>
  <si>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</si>
  <si>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</si>
  <si>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</si>
  <si>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</si>
  <si>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</si>
  <si>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</si>
  <si>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</si>
  <si>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MARIDO</t>
  </si>
  <si>
    <t>FILHOS</t>
  </si>
  <si>
    <t>ESPOSA</t>
  </si>
  <si>
    <t>VIAGENS</t>
  </si>
  <si>
    <t>CARTÃO DE CRÉDITO</t>
  </si>
  <si>
    <t>DESP. (Dinheiro)</t>
  </si>
  <si>
    <t>EXTRA/DOAÇÃO</t>
  </si>
  <si>
    <t>TOTAL DINHEIRO+CARTÃO</t>
  </si>
  <si>
    <t>SAÚDE</t>
  </si>
  <si>
    <t>CARRO/TRANSPORTE</t>
  </si>
  <si>
    <t>TARIFAS BANCO</t>
  </si>
  <si>
    <t>% DE GASTOS POR TIPO</t>
  </si>
  <si>
    <t>DESP. (Cartão de Crédito)</t>
  </si>
  <si>
    <t>Valor</t>
  </si>
  <si>
    <t>PROJEÇÃO DE GASTOS</t>
  </si>
  <si>
    <t>Necessários (Essenciais/Indispensáveis)</t>
  </si>
  <si>
    <t>Desnecessários</t>
  </si>
  <si>
    <t>Previstos</t>
  </si>
  <si>
    <t>Urgentes</t>
  </si>
  <si>
    <t>Prioridade</t>
  </si>
  <si>
    <t>Água</t>
  </si>
  <si>
    <t>Bateria carro</t>
  </si>
  <si>
    <t>Mens. Judô</t>
  </si>
  <si>
    <t>Luz</t>
  </si>
  <si>
    <t>Mens. Tênnis</t>
  </si>
  <si>
    <t>Parcela/Aluguel Casa</t>
  </si>
  <si>
    <t>Curso</t>
  </si>
  <si>
    <t>Parcela IPTU</t>
  </si>
  <si>
    <t>Viagem</t>
  </si>
  <si>
    <t>Mercado</t>
  </si>
  <si>
    <t>Tenis Corrida</t>
  </si>
  <si>
    <t>Investimentos</t>
  </si>
  <si>
    <t>Restaurante</t>
  </si>
  <si>
    <t>Empregada/Diarista</t>
  </si>
  <si>
    <t>Presente Anivers</t>
  </si>
  <si>
    <t>Mensalidade Escola</t>
  </si>
  <si>
    <t>Tarifa bancária</t>
  </si>
  <si>
    <t>Impostos</t>
  </si>
  <si>
    <t>Raquete</t>
  </si>
  <si>
    <t>Salário</t>
  </si>
  <si>
    <t>Cachorro</t>
  </si>
  <si>
    <t>pg</t>
  </si>
  <si>
    <t>Luz-300</t>
  </si>
  <si>
    <t>Retrospectiva 2021</t>
  </si>
  <si>
    <t>Aluguel-1.500,00</t>
  </si>
  <si>
    <t>Condominio - 300</t>
  </si>
  <si>
    <t>Água-100</t>
  </si>
  <si>
    <t>Escola - 500,00</t>
  </si>
</sst>
</file>

<file path=xl/styles.xml><?xml version="1.0" encoding="utf-8"?>
<styleSheet xmlns="http://schemas.openxmlformats.org/spreadsheetml/2006/main">
  <numFmts count="4">
    <numFmt numFmtId="164" formatCode="_(&quot;R$&quot;* #,##0.00_);_(&quot;R$&quot;* \(#,##0.00\);_(&quot;R$&quot;* &quot;-&quot;??_);_(@_)"/>
    <numFmt numFmtId="165" formatCode="d\-mmm;@"/>
    <numFmt numFmtId="166" formatCode="[$R$ -416]#,##0.00"/>
    <numFmt numFmtId="167" formatCode="&quot;R$&quot;\ #,##0.00"/>
  </numFmts>
  <fonts count="91">
    <font>
      <sz val="10"/>
      <color rgb="FF000000"/>
      <name val="Arial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u/>
      <sz val="11"/>
      <color rgb="FFFFFFFF"/>
      <name val="Calibri"/>
      <family val="2"/>
    </font>
    <font>
      <b/>
      <sz val="14"/>
      <color rgb="FFFFFFFF"/>
      <name val="Calibri"/>
      <family val="2"/>
    </font>
    <font>
      <b/>
      <sz val="11"/>
      <color rgb="FF000000"/>
      <name val="Calibri"/>
      <family val="2"/>
    </font>
    <font>
      <b/>
      <u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953734"/>
      <name val="Calibri"/>
      <family val="2"/>
    </font>
    <font>
      <b/>
      <u/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rgb="FF00CCFF"/>
      <name val="Calibri"/>
      <family val="2"/>
    </font>
    <font>
      <sz val="11"/>
      <color rgb="FFFF0000"/>
      <name val="Calibri"/>
      <family val="2"/>
    </font>
    <font>
      <sz val="11"/>
      <color rgb="FFFF0000"/>
      <name val="Calibri"/>
      <family val="2"/>
    </font>
    <font>
      <b/>
      <u/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u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b/>
      <u/>
      <sz val="11"/>
      <color rgb="FFFFFFFF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b/>
      <sz val="14"/>
      <color rgb="FFFFFFFF"/>
      <name val="Calibri"/>
      <family val="2"/>
    </font>
    <font>
      <sz val="11"/>
      <color theme="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CC00"/>
      <name val="Calibri"/>
      <family val="2"/>
    </font>
    <font>
      <b/>
      <sz val="11"/>
      <color rgb="FF92CDDC"/>
      <name val="Calibri"/>
      <family val="2"/>
    </font>
    <font>
      <sz val="11"/>
      <color rgb="FFB6DDE8"/>
      <name val="Calibri"/>
      <family val="2"/>
    </font>
    <font>
      <b/>
      <sz val="11"/>
      <color rgb="FFFFFF00"/>
      <name val="Calibri"/>
      <family val="2"/>
    </font>
    <font>
      <sz val="11"/>
      <color rgb="FFFFFF00"/>
      <name val="Calibri"/>
      <family val="2"/>
    </font>
    <font>
      <sz val="11"/>
      <color rgb="FF00CC00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3"/>
      <color rgb="FFF2DBDB"/>
      <name val="Calibri"/>
      <family val="2"/>
    </font>
    <font>
      <sz val="13"/>
      <color rgb="FFF2DBDB"/>
      <name val="Calibri"/>
      <family val="2"/>
    </font>
    <font>
      <sz val="13"/>
      <color rgb="FF000000"/>
      <name val="Calibri"/>
      <family val="2"/>
    </font>
    <font>
      <b/>
      <sz val="13"/>
      <color rgb="FFFF0000"/>
      <name val="Calibri"/>
      <family val="2"/>
    </font>
    <font>
      <sz val="13"/>
      <color rgb="FFFF0000"/>
      <name val="Calibri"/>
      <family val="2"/>
    </font>
    <font>
      <b/>
      <sz val="13"/>
      <color rgb="FF92CDDC"/>
      <name val="Calibri"/>
      <family val="2"/>
    </font>
    <font>
      <sz val="13"/>
      <color rgb="FFB6DDE8"/>
      <name val="Calibri"/>
      <family val="2"/>
    </font>
    <font>
      <sz val="13"/>
      <color theme="8" tint="0.39997558519241921"/>
      <name val="Calibri"/>
      <family val="2"/>
    </font>
    <font>
      <b/>
      <sz val="13"/>
      <color rgb="FFFFFF00"/>
      <name val="Calibri"/>
      <family val="2"/>
    </font>
    <font>
      <sz val="13"/>
      <color rgb="FFFFFF00"/>
      <name val="Calibri"/>
      <family val="2"/>
    </font>
    <font>
      <b/>
      <sz val="13"/>
      <color rgb="FF00CC00"/>
      <name val="Calibri"/>
      <family val="2"/>
    </font>
    <font>
      <sz val="11"/>
      <name val="Arial"/>
      <family val="2"/>
    </font>
    <font>
      <b/>
      <sz val="11"/>
      <color theme="0"/>
      <name val="Calibri"/>
      <family val="2"/>
    </font>
    <font>
      <sz val="11"/>
      <color theme="4" tint="0.59999389629810485"/>
      <name val="Calibri"/>
      <family val="2"/>
    </font>
    <font>
      <sz val="11"/>
      <color theme="4" tint="0.39997558519241921"/>
      <name val="Calibri"/>
      <family val="2"/>
    </font>
    <font>
      <b/>
      <sz val="11"/>
      <color theme="4" tint="0.59999389629810485"/>
      <name val="Calibri"/>
      <family val="2"/>
    </font>
    <font>
      <b/>
      <sz val="11"/>
      <color theme="4" tint="0.39997558519241921"/>
      <name val="Calibri"/>
      <family val="2"/>
    </font>
    <font>
      <b/>
      <sz val="11"/>
      <color rgb="FFFFFFFF"/>
      <name val="Calibri"/>
      <family val="2"/>
    </font>
    <font>
      <sz val="11"/>
      <color rgb="FF333333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112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FFFF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FF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FFFF00"/>
      </bottom>
      <diagonal/>
    </border>
    <border>
      <left/>
      <right/>
      <top style="thin">
        <color rgb="FFFFFF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FFFF00"/>
      </left>
      <right/>
      <top/>
      <bottom/>
      <diagonal/>
    </border>
    <border>
      <left style="thin">
        <color rgb="FFFFFF00"/>
      </left>
      <right/>
      <top/>
      <bottom/>
      <diagonal/>
    </border>
    <border>
      <left style="thin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FFFF00"/>
      </left>
      <right/>
      <top/>
      <bottom/>
      <diagonal/>
    </border>
    <border>
      <left style="thin">
        <color rgb="FFFFFF00"/>
      </left>
      <right/>
      <top/>
      <bottom/>
      <diagonal/>
    </border>
    <border>
      <left style="thin">
        <color rgb="FFFFFF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FFFF00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FFFF00"/>
      </top>
      <bottom/>
      <diagonal/>
    </border>
    <border>
      <left style="thin">
        <color rgb="FFFFFF00"/>
      </left>
      <right/>
      <top/>
      <bottom/>
      <diagonal/>
    </border>
    <border>
      <left style="thin">
        <color rgb="FFFFFF00"/>
      </left>
      <right/>
      <top/>
      <bottom/>
      <diagonal/>
    </border>
    <border>
      <left style="thin">
        <color rgb="FFFFFF00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FF00"/>
      </right>
      <top/>
      <bottom/>
      <diagonal/>
    </border>
    <border>
      <left/>
      <right/>
      <top/>
      <bottom style="thin">
        <color rgb="FFFFFF00"/>
      </bottom>
      <diagonal/>
    </border>
    <border>
      <left style="thin">
        <color rgb="FFFFFF00"/>
      </left>
      <right/>
      <top style="thin">
        <color rgb="FFFFFF00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FFFF00"/>
      </bottom>
      <diagonal/>
    </border>
    <border>
      <left style="thin">
        <color rgb="FFFFFF00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FFFF00"/>
      </top>
      <bottom style="thin">
        <color rgb="FFFFFF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FFFF00"/>
      </right>
      <top/>
      <bottom style="thin">
        <color rgb="FFFFFF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FF00"/>
      </left>
      <right/>
      <top style="thin">
        <color rgb="FFFFFF00"/>
      </top>
      <bottom style="thin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FFFF00"/>
      </right>
      <top/>
      <bottom/>
      <diagonal/>
    </border>
    <border>
      <left style="thin">
        <color rgb="FFFFFF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FFFF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FFFF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FFFF00"/>
      </top>
      <bottom style="thin">
        <color rgb="FFFFFF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FFFF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FFFFFF"/>
      </right>
      <top/>
      <bottom/>
      <diagonal/>
    </border>
    <border>
      <left style="thin">
        <color rgb="FFFFFF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FFFF00"/>
      </left>
      <right/>
      <top style="thin">
        <color rgb="FFFFFF00"/>
      </top>
      <bottom style="thin">
        <color rgb="FFFFFF00"/>
      </bottom>
      <diagonal/>
    </border>
    <border>
      <left/>
      <right/>
      <top/>
      <bottom style="thin">
        <color rgb="FFFFFF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FF00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 style="thin">
        <color rgb="FFFFFF00"/>
      </right>
      <top/>
      <bottom/>
      <diagonal/>
    </border>
    <border>
      <left style="thin">
        <color rgb="FFFFFF00"/>
      </left>
      <right style="thin">
        <color rgb="FFFFFF00"/>
      </right>
      <top/>
      <bottom style="thin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3" fillId="0" borderId="0" applyFont="0" applyFill="0" applyBorder="0" applyAlignment="0" applyProtection="0"/>
  </cellStyleXfs>
  <cellXfs count="268">
    <xf numFmtId="0" fontId="0" fillId="0" borderId="0" xfId="0" applyAlignment="1">
      <alignment wrapText="1"/>
    </xf>
    <xf numFmtId="0" fontId="4" fillId="6" borderId="3" xfId="0" applyFont="1" applyFill="1" applyBorder="1" applyAlignment="1">
      <alignment horizontal="center"/>
    </xf>
    <xf numFmtId="166" fontId="5" fillId="8" borderId="4" xfId="0" applyNumberFormat="1" applyFont="1" applyFill="1" applyBorder="1" applyAlignment="1">
      <alignment horizontal="center"/>
    </xf>
    <xf numFmtId="0" fontId="6" fillId="9" borderId="5" xfId="0" applyFont="1" applyFill="1" applyBorder="1" applyAlignment="1">
      <alignment horizontal="center"/>
    </xf>
    <xf numFmtId="0" fontId="8" fillId="10" borderId="7" xfId="0" applyFont="1" applyFill="1" applyBorder="1" applyAlignment="1">
      <alignment horizontal="center"/>
    </xf>
    <xf numFmtId="0" fontId="9" fillId="11" borderId="8" xfId="0" applyFont="1" applyFill="1" applyBorder="1" applyAlignment="1">
      <alignment horizontal="center" vertical="center"/>
    </xf>
    <xf numFmtId="0" fontId="11" fillId="16" borderId="0" xfId="0" applyFont="1" applyFill="1"/>
    <xf numFmtId="0" fontId="12" fillId="17" borderId="10" xfId="0" applyFont="1" applyFill="1" applyBorder="1"/>
    <xf numFmtId="0" fontId="13" fillId="18" borderId="11" xfId="0" applyFont="1" applyFill="1" applyBorder="1" applyAlignment="1">
      <alignment horizontal="center" wrapText="1"/>
    </xf>
    <xf numFmtId="0" fontId="14" fillId="22" borderId="0" xfId="0" applyFont="1" applyFill="1" applyAlignment="1">
      <alignment horizontal="center"/>
    </xf>
    <xf numFmtId="0" fontId="15" fillId="24" borderId="15" xfId="0" applyFont="1" applyFill="1" applyBorder="1" applyAlignment="1">
      <alignment horizontal="center"/>
    </xf>
    <xf numFmtId="0" fontId="16" fillId="25" borderId="16" xfId="0" applyFont="1" applyFill="1" applyBorder="1" applyAlignment="1">
      <alignment horizontal="center" vertical="center"/>
    </xf>
    <xf numFmtId="0" fontId="17" fillId="26" borderId="0" xfId="0" applyFont="1" applyFill="1" applyAlignment="1">
      <alignment horizontal="center"/>
    </xf>
    <xf numFmtId="0" fontId="18" fillId="27" borderId="17" xfId="0" applyFont="1" applyFill="1" applyBorder="1" applyAlignment="1">
      <alignment horizontal="center"/>
    </xf>
    <xf numFmtId="0" fontId="19" fillId="28" borderId="18" xfId="0" applyFont="1" applyFill="1" applyBorder="1"/>
    <xf numFmtId="0" fontId="20" fillId="0" borderId="0" xfId="0" applyFont="1"/>
    <xf numFmtId="0" fontId="22" fillId="36" borderId="27" xfId="0" applyFont="1" applyFill="1" applyBorder="1" applyAlignment="1">
      <alignment horizontal="center"/>
    </xf>
    <xf numFmtId="0" fontId="23" fillId="39" borderId="29" xfId="0" applyFont="1" applyFill="1" applyBorder="1"/>
    <xf numFmtId="0" fontId="24" fillId="40" borderId="30" xfId="0" applyFont="1" applyFill="1" applyBorder="1" applyAlignment="1">
      <alignment horizontal="center" vertical="center"/>
    </xf>
    <xf numFmtId="166" fontId="26" fillId="44" borderId="0" xfId="0" applyNumberFormat="1" applyFont="1" applyFill="1" applyAlignment="1">
      <alignment horizontal="center"/>
    </xf>
    <xf numFmtId="0" fontId="27" fillId="47" borderId="35" xfId="0" applyFont="1" applyFill="1" applyBorder="1" applyAlignment="1">
      <alignment horizontal="center"/>
    </xf>
    <xf numFmtId="0" fontId="28" fillId="0" borderId="0" xfId="0" applyFont="1"/>
    <xf numFmtId="0" fontId="29" fillId="48" borderId="37" xfId="0" applyFont="1" applyFill="1" applyBorder="1" applyAlignment="1">
      <alignment horizontal="center"/>
    </xf>
    <xf numFmtId="0" fontId="30" fillId="55" borderId="42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3" fillId="59" borderId="45" xfId="0" applyFont="1" applyFill="1" applyBorder="1" applyAlignment="1">
      <alignment horizontal="center"/>
    </xf>
    <xf numFmtId="0" fontId="34" fillId="60" borderId="46" xfId="0" applyFont="1" applyFill="1" applyBorder="1"/>
    <xf numFmtId="0" fontId="35" fillId="62" borderId="49" xfId="0" applyFont="1" applyFill="1" applyBorder="1"/>
    <xf numFmtId="0" fontId="36" fillId="0" borderId="0" xfId="0" applyFont="1" applyAlignment="1">
      <alignment horizontal="center"/>
    </xf>
    <xf numFmtId="0" fontId="37" fillId="0" borderId="51" xfId="0" applyFont="1" applyBorder="1" applyAlignment="1">
      <alignment horizontal="center"/>
    </xf>
    <xf numFmtId="0" fontId="38" fillId="64" borderId="52" xfId="0" applyFont="1" applyFill="1" applyBorder="1"/>
    <xf numFmtId="0" fontId="40" fillId="68" borderId="55" xfId="0" applyFont="1" applyFill="1" applyBorder="1"/>
    <xf numFmtId="0" fontId="41" fillId="69" borderId="0" xfId="0" applyFont="1" applyFill="1"/>
    <xf numFmtId="165" fontId="42" fillId="0" borderId="57" xfId="0" applyNumberFormat="1" applyFont="1" applyBorder="1" applyAlignment="1">
      <alignment horizontal="center"/>
    </xf>
    <xf numFmtId="0" fontId="43" fillId="81" borderId="65" xfId="0" applyFont="1" applyFill="1" applyBorder="1" applyAlignment="1">
      <alignment horizontal="center"/>
    </xf>
    <xf numFmtId="0" fontId="44" fillId="86" borderId="69" xfId="0" applyFont="1" applyFill="1" applyBorder="1"/>
    <xf numFmtId="0" fontId="45" fillId="87" borderId="70" xfId="0" applyFont="1" applyFill="1" applyBorder="1"/>
    <xf numFmtId="0" fontId="46" fillId="88" borderId="71" xfId="0" applyFont="1" applyFill="1" applyBorder="1" applyAlignment="1">
      <alignment horizontal="center"/>
    </xf>
    <xf numFmtId="0" fontId="47" fillId="0" borderId="74" xfId="0" applyFont="1" applyBorder="1" applyAlignment="1">
      <alignment horizontal="center"/>
    </xf>
    <xf numFmtId="0" fontId="48" fillId="91" borderId="0" xfId="0" applyFont="1" applyFill="1"/>
    <xf numFmtId="0" fontId="49" fillId="99" borderId="81" xfId="0" applyFont="1" applyFill="1" applyBorder="1" applyAlignment="1">
      <alignment horizontal="center"/>
    </xf>
    <xf numFmtId="0" fontId="50" fillId="104" borderId="87" xfId="0" applyFont="1" applyFill="1" applyBorder="1"/>
    <xf numFmtId="0" fontId="51" fillId="105" borderId="88" xfId="0" applyFont="1" applyFill="1" applyBorder="1" applyAlignment="1">
      <alignment horizontal="center" vertical="center"/>
    </xf>
    <xf numFmtId="166" fontId="52" fillId="0" borderId="0" xfId="0" applyNumberFormat="1" applyFont="1" applyAlignment="1">
      <alignment horizontal="center"/>
    </xf>
    <xf numFmtId="167" fontId="10" fillId="15" borderId="0" xfId="1" applyNumberFormat="1" applyFont="1" applyFill="1" applyAlignment="1">
      <alignment horizontal="center" vertical="center"/>
    </xf>
    <xf numFmtId="0" fontId="1" fillId="91" borderId="0" xfId="0" applyFont="1" applyFill="1"/>
    <xf numFmtId="0" fontId="4" fillId="28" borderId="18" xfId="0" applyFont="1" applyFill="1" applyBorder="1"/>
    <xf numFmtId="0" fontId="1" fillId="0" borderId="51" xfId="0" applyFont="1" applyBorder="1" applyAlignment="1">
      <alignment horizontal="center"/>
    </xf>
    <xf numFmtId="0" fontId="4" fillId="78" borderId="62" xfId="0" applyFont="1" applyFill="1" applyBorder="1"/>
    <xf numFmtId="165" fontId="1" fillId="0" borderId="57" xfId="0" applyNumberFormat="1" applyFont="1" applyBorder="1" applyAlignment="1">
      <alignment horizontal="center"/>
    </xf>
    <xf numFmtId="164" fontId="0" fillId="0" borderId="0" xfId="1" applyFont="1" applyAlignment="1">
      <alignment wrapText="1"/>
    </xf>
    <xf numFmtId="0" fontId="4" fillId="100" borderId="82" xfId="0" applyFont="1" applyFill="1" applyBorder="1"/>
    <xf numFmtId="166" fontId="1" fillId="0" borderId="66" xfId="0" applyNumberFormat="1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4" fillId="36" borderId="27" xfId="0" applyFont="1" applyFill="1" applyBorder="1" applyAlignment="1">
      <alignment horizontal="center"/>
    </xf>
    <xf numFmtId="0" fontId="24" fillId="85" borderId="68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3" fillId="0" borderId="0" xfId="0" applyFont="1" applyAlignment="1">
      <alignment wrapText="1"/>
    </xf>
    <xf numFmtId="0" fontId="44" fillId="86" borderId="6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8" fillId="64" borderId="52" xfId="0" applyFont="1" applyFill="1" applyBorder="1" applyAlignment="1">
      <alignment horizontal="center"/>
    </xf>
    <xf numFmtId="0" fontId="11" fillId="16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167" fontId="21" fillId="32" borderId="22" xfId="0" applyNumberFormat="1" applyFont="1" applyFill="1" applyBorder="1" applyAlignment="1">
      <alignment horizontal="center" vertical="center"/>
    </xf>
    <xf numFmtId="0" fontId="23" fillId="39" borderId="29" xfId="0" applyFont="1" applyFill="1" applyBorder="1" applyAlignment="1">
      <alignment horizontal="center"/>
    </xf>
    <xf numFmtId="0" fontId="50" fillId="104" borderId="87" xfId="0" applyFont="1" applyFill="1" applyBorder="1" applyAlignment="1">
      <alignment horizontal="center"/>
    </xf>
    <xf numFmtId="0" fontId="19" fillId="28" borderId="18" xfId="0" applyFont="1" applyFill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34" fillId="60" borderId="46" xfId="0" applyFont="1" applyFill="1" applyBorder="1" applyAlignment="1">
      <alignment horizontal="center"/>
    </xf>
    <xf numFmtId="0" fontId="45" fillId="87" borderId="7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1" fillId="69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28" borderId="18" xfId="0" applyFont="1" applyFill="1" applyBorder="1" applyAlignment="1">
      <alignment horizontal="center"/>
    </xf>
    <xf numFmtId="0" fontId="8" fillId="65" borderId="53" xfId="0" applyFont="1" applyFill="1" applyBorder="1" applyAlignment="1">
      <alignment horizontal="center"/>
    </xf>
    <xf numFmtId="167" fontId="32" fillId="58" borderId="0" xfId="1" applyNumberFormat="1" applyFont="1" applyFill="1" applyAlignment="1">
      <alignment horizontal="center" vertical="center"/>
    </xf>
    <xf numFmtId="167" fontId="1" fillId="14" borderId="0" xfId="1" applyNumberFormat="1" applyFont="1" applyFill="1" applyAlignment="1">
      <alignment horizontal="center" vertical="center"/>
    </xf>
    <xf numFmtId="167" fontId="1" fillId="15" borderId="0" xfId="1" applyNumberFormat="1" applyFont="1" applyFill="1" applyAlignment="1">
      <alignment horizontal="center" vertical="center"/>
    </xf>
    <xf numFmtId="0" fontId="0" fillId="0" borderId="0" xfId="0" applyAlignment="1">
      <alignment horizontal="right" wrapText="1"/>
    </xf>
    <xf numFmtId="0" fontId="1" fillId="0" borderId="85" xfId="0" applyFont="1" applyBorder="1" applyAlignment="1">
      <alignment horizontal="center"/>
    </xf>
    <xf numFmtId="0" fontId="25" fillId="4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67" fontId="1" fillId="96" borderId="0" xfId="1" applyNumberFormat="1" applyFont="1" applyFill="1" applyAlignment="1">
      <alignment horizontal="center" vertical="center"/>
    </xf>
    <xf numFmtId="0" fontId="1" fillId="96" borderId="0" xfId="0" applyFont="1" applyFill="1"/>
    <xf numFmtId="0" fontId="4" fillId="76" borderId="60" xfId="0" applyFont="1" applyFill="1" applyBorder="1" applyAlignment="1">
      <alignment horizontal="center"/>
    </xf>
    <xf numFmtId="0" fontId="4" fillId="78" borderId="62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8" fillId="48" borderId="37" xfId="0" applyFont="1" applyFill="1" applyBorder="1" applyAlignment="1">
      <alignment horizontal="center"/>
    </xf>
    <xf numFmtId="0" fontId="55" fillId="48" borderId="37" xfId="0" applyFont="1" applyFill="1" applyBorder="1" applyAlignment="1">
      <alignment horizontal="center"/>
    </xf>
    <xf numFmtId="0" fontId="8" fillId="94" borderId="76" xfId="0" applyFont="1" applyFill="1" applyBorder="1" applyAlignment="1">
      <alignment horizontal="center"/>
    </xf>
    <xf numFmtId="0" fontId="8" fillId="13" borderId="76" xfId="0" applyFont="1" applyFill="1" applyBorder="1" applyAlignment="1">
      <alignment horizontal="center"/>
    </xf>
    <xf numFmtId="0" fontId="8" fillId="75" borderId="76" xfId="0" applyFont="1" applyFill="1" applyBorder="1" applyAlignment="1">
      <alignment horizontal="center"/>
    </xf>
    <xf numFmtId="0" fontId="39" fillId="67" borderId="94" xfId="0" applyFont="1" applyFill="1" applyBorder="1" applyAlignment="1">
      <alignment horizontal="right"/>
    </xf>
    <xf numFmtId="167" fontId="58" fillId="0" borderId="80" xfId="1" applyNumberFormat="1" applyFont="1" applyFill="1" applyBorder="1" applyAlignment="1"/>
    <xf numFmtId="167" fontId="58" fillId="0" borderId="80" xfId="1" applyNumberFormat="1" applyFont="1" applyBorder="1" applyAlignment="1"/>
    <xf numFmtId="167" fontId="59" fillId="110" borderId="95" xfId="1" applyNumberFormat="1" applyFont="1" applyFill="1" applyBorder="1" applyAlignment="1">
      <alignment horizontal="right"/>
    </xf>
    <xf numFmtId="167" fontId="58" fillId="0" borderId="80" xfId="0" applyNumberFormat="1" applyFont="1" applyBorder="1" applyAlignment="1">
      <alignment wrapText="1"/>
    </xf>
    <xf numFmtId="167" fontId="0" fillId="0" borderId="0" xfId="0" applyNumberFormat="1" applyAlignment="1">
      <alignment horizontal="right" wrapText="1"/>
    </xf>
    <xf numFmtId="167" fontId="1" fillId="58" borderId="0" xfId="1" applyNumberFormat="1" applyFont="1" applyFill="1" applyAlignment="1">
      <alignment horizontal="center" vertical="center"/>
    </xf>
    <xf numFmtId="0" fontId="1" fillId="0" borderId="51" xfId="0" applyNumberFormat="1" applyFont="1" applyBorder="1" applyAlignment="1">
      <alignment horizontal="center"/>
    </xf>
    <xf numFmtId="164" fontId="0" fillId="0" borderId="0" xfId="1" applyNumberFormat="1" applyFont="1" applyAlignment="1">
      <alignment wrapText="1"/>
    </xf>
    <xf numFmtId="164" fontId="8" fillId="65" borderId="53" xfId="1" applyFont="1" applyFill="1" applyBorder="1" applyAlignment="1">
      <alignment horizontal="center"/>
    </xf>
    <xf numFmtId="164" fontId="58" fillId="0" borderId="80" xfId="1" applyFont="1" applyFill="1" applyBorder="1" applyAlignment="1"/>
    <xf numFmtId="164" fontId="58" fillId="0" borderId="80" xfId="1" applyFont="1" applyBorder="1" applyAlignment="1"/>
    <xf numFmtId="164" fontId="58" fillId="0" borderId="80" xfId="1" applyFont="1" applyBorder="1" applyAlignment="1">
      <alignment wrapText="1"/>
    </xf>
    <xf numFmtId="14" fontId="1" fillId="4" borderId="0" xfId="0" applyNumberFormat="1" applyFont="1" applyFill="1" applyAlignment="1">
      <alignment horizontal="center"/>
    </xf>
    <xf numFmtId="14" fontId="3" fillId="4" borderId="0" xfId="0" applyNumberFormat="1" applyFont="1" applyFill="1" applyAlignment="1">
      <alignment horizontal="center"/>
    </xf>
    <xf numFmtId="14" fontId="48" fillId="91" borderId="0" xfId="0" applyNumberFormat="1" applyFont="1" applyFill="1" applyAlignment="1">
      <alignment horizontal="center"/>
    </xf>
    <xf numFmtId="14" fontId="1" fillId="91" borderId="0" xfId="0" applyNumberFormat="1" applyFont="1" applyFill="1" applyAlignment="1">
      <alignment horizontal="center"/>
    </xf>
    <xf numFmtId="14" fontId="60" fillId="51" borderId="0" xfId="0" applyNumberFormat="1" applyFont="1" applyFill="1" applyAlignment="1">
      <alignment horizontal="center"/>
    </xf>
    <xf numFmtId="0" fontId="60" fillId="51" borderId="0" xfId="0" applyFont="1" applyFill="1" applyAlignment="1">
      <alignment horizontal="center"/>
    </xf>
    <xf numFmtId="167" fontId="60" fillId="7" borderId="0" xfId="1" applyNumberFormat="1" applyFont="1" applyFill="1" applyAlignment="1">
      <alignment horizontal="center" vertical="center"/>
    </xf>
    <xf numFmtId="167" fontId="60" fillId="98" borderId="0" xfId="1" applyNumberFormat="1" applyFont="1" applyFill="1" applyAlignment="1">
      <alignment horizontal="center" vertical="center"/>
    </xf>
    <xf numFmtId="0" fontId="60" fillId="56" borderId="43" xfId="0" applyFont="1" applyFill="1" applyBorder="1" applyAlignment="1">
      <alignment horizontal="center"/>
    </xf>
    <xf numFmtId="0" fontId="60" fillId="50" borderId="39" xfId="0" applyFont="1" applyFill="1" applyBorder="1" applyAlignment="1">
      <alignment horizontal="center"/>
    </xf>
    <xf numFmtId="0" fontId="1" fillId="16" borderId="0" xfId="0" applyFont="1" applyFill="1"/>
    <xf numFmtId="0" fontId="1" fillId="73" borderId="59" xfId="0" applyFont="1" applyFill="1" applyBorder="1"/>
    <xf numFmtId="0" fontId="61" fillId="57" borderId="44" xfId="0" applyFont="1" applyFill="1" applyBorder="1" applyAlignment="1">
      <alignment horizontal="left"/>
    </xf>
    <xf numFmtId="166" fontId="62" fillId="29" borderId="19" xfId="0" applyNumberFormat="1" applyFont="1" applyFill="1" applyBorder="1" applyAlignment="1">
      <alignment horizontal="center"/>
    </xf>
    <xf numFmtId="0" fontId="63" fillId="5" borderId="2" xfId="0" applyFont="1" applyFill="1" applyBorder="1" applyAlignment="1">
      <alignment horizontal="left"/>
    </xf>
    <xf numFmtId="166" fontId="64" fillId="35" borderId="26" xfId="0" applyNumberFormat="1" applyFont="1" applyFill="1" applyBorder="1" applyAlignment="1">
      <alignment horizontal="center"/>
    </xf>
    <xf numFmtId="0" fontId="2" fillId="77" borderId="61" xfId="0" applyFont="1" applyFill="1" applyBorder="1" applyAlignment="1">
      <alignment horizontal="center"/>
    </xf>
    <xf numFmtId="0" fontId="2" fillId="90" borderId="73" xfId="0" applyFont="1" applyFill="1" applyBorder="1" applyAlignment="1">
      <alignment horizontal="center"/>
    </xf>
    <xf numFmtId="0" fontId="1" fillId="41" borderId="31" xfId="0" applyFont="1" applyFill="1" applyBorder="1" applyAlignment="1">
      <alignment horizontal="center"/>
    </xf>
    <xf numFmtId="0" fontId="1" fillId="23" borderId="14" xfId="0" applyFont="1" applyFill="1" applyBorder="1" applyAlignment="1">
      <alignment horizontal="center"/>
    </xf>
    <xf numFmtId="0" fontId="18" fillId="107" borderId="0" xfId="0" applyFont="1" applyFill="1" applyAlignment="1">
      <alignment horizontal="left"/>
    </xf>
    <xf numFmtId="0" fontId="1" fillId="20" borderId="13" xfId="0" applyFont="1" applyFill="1" applyBorder="1" applyAlignment="1">
      <alignment horizontal="center"/>
    </xf>
    <xf numFmtId="0" fontId="1" fillId="103" borderId="86" xfId="0" applyFont="1" applyFill="1" applyBorder="1" applyAlignment="1">
      <alignment horizontal="center"/>
    </xf>
    <xf numFmtId="166" fontId="4" fillId="93" borderId="0" xfId="0" applyNumberFormat="1" applyFont="1" applyFill="1" applyAlignment="1">
      <alignment horizontal="center"/>
    </xf>
    <xf numFmtId="0" fontId="2" fillId="66" borderId="54" xfId="0" applyFont="1" applyFill="1" applyBorder="1" applyAlignment="1">
      <alignment horizontal="center"/>
    </xf>
    <xf numFmtId="166" fontId="65" fillId="46" borderId="34" xfId="0" applyNumberFormat="1" applyFont="1" applyFill="1" applyBorder="1"/>
    <xf numFmtId="0" fontId="2" fillId="30" borderId="20" xfId="0" applyFont="1" applyFill="1" applyBorder="1"/>
    <xf numFmtId="0" fontId="2" fillId="63" borderId="0" xfId="0" applyFont="1" applyFill="1"/>
    <xf numFmtId="0" fontId="1" fillId="16" borderId="0" xfId="0" applyFont="1" applyFill="1" applyAlignment="1">
      <alignment horizontal="center"/>
    </xf>
    <xf numFmtId="167" fontId="1" fillId="91" borderId="0" xfId="1" applyNumberFormat="1" applyFont="1" applyFill="1" applyAlignment="1">
      <alignment horizontal="center" vertical="center"/>
    </xf>
    <xf numFmtId="0" fontId="1" fillId="43" borderId="0" xfId="0" applyFont="1" applyFill="1" applyAlignment="1">
      <alignment horizontal="center"/>
    </xf>
    <xf numFmtId="167" fontId="1" fillId="109" borderId="0" xfId="1" applyNumberFormat="1" applyFont="1" applyFill="1" applyBorder="1" applyAlignment="1">
      <alignment horizontal="center" vertical="center"/>
    </xf>
    <xf numFmtId="167" fontId="1" fillId="109" borderId="0" xfId="0" applyNumberFormat="1" applyFont="1" applyFill="1" applyBorder="1" applyAlignment="1">
      <alignment horizontal="center"/>
    </xf>
    <xf numFmtId="14" fontId="1" fillId="96" borderId="78" xfId="0" applyNumberFormat="1" applyFont="1" applyFill="1" applyBorder="1" applyAlignment="1">
      <alignment horizontal="center"/>
    </xf>
    <xf numFmtId="14" fontId="54" fillId="109" borderId="0" xfId="0" applyNumberFormat="1" applyFont="1" applyFill="1" applyBorder="1" applyAlignment="1">
      <alignment horizontal="center"/>
    </xf>
    <xf numFmtId="167" fontId="54" fillId="109" borderId="0" xfId="1" applyNumberFormat="1" applyFont="1" applyFill="1" applyBorder="1" applyAlignment="1">
      <alignment horizontal="center" vertical="center"/>
    </xf>
    <xf numFmtId="0" fontId="54" fillId="109" borderId="0" xfId="0" applyFont="1" applyFill="1" applyBorder="1"/>
    <xf numFmtId="166" fontId="69" fillId="37" borderId="28" xfId="0" applyNumberFormat="1" applyFont="1" applyFill="1" applyBorder="1" applyAlignment="1">
      <alignment horizontal="left"/>
    </xf>
    <xf numFmtId="166" fontId="70" fillId="106" borderId="89" xfId="0" applyNumberFormat="1" applyFont="1" applyFill="1" applyBorder="1" applyAlignment="1">
      <alignment horizontal="center"/>
    </xf>
    <xf numFmtId="0" fontId="71" fillId="73" borderId="59" xfId="0" applyFont="1" applyFill="1" applyBorder="1"/>
    <xf numFmtId="0" fontId="72" fillId="80" borderId="64" xfId="0" applyFont="1" applyFill="1" applyBorder="1" applyAlignment="1">
      <alignment horizontal="left"/>
    </xf>
    <xf numFmtId="166" fontId="73" fillId="33" borderId="24" xfId="0" applyNumberFormat="1" applyFont="1" applyFill="1" applyBorder="1" applyAlignment="1">
      <alignment horizontal="center"/>
    </xf>
    <xf numFmtId="0" fontId="74" fillId="57" borderId="44" xfId="0" applyFont="1" applyFill="1" applyBorder="1" applyAlignment="1">
      <alignment horizontal="left"/>
    </xf>
    <xf numFmtId="166" fontId="75" fillId="29" borderId="19" xfId="0" applyNumberFormat="1" applyFont="1" applyFill="1" applyBorder="1" applyAlignment="1">
      <alignment horizontal="center"/>
    </xf>
    <xf numFmtId="167" fontId="76" fillId="16" borderId="0" xfId="1" applyNumberFormat="1" applyFont="1" applyFill="1" applyAlignment="1">
      <alignment horizontal="center"/>
    </xf>
    <xf numFmtId="0" fontId="71" fillId="16" borderId="0" xfId="0" applyFont="1" applyFill="1"/>
    <xf numFmtId="0" fontId="77" fillId="5" borderId="2" xfId="0" applyFont="1" applyFill="1" applyBorder="1" applyAlignment="1">
      <alignment horizontal="left"/>
    </xf>
    <xf numFmtId="166" fontId="78" fillId="35" borderId="26" xfId="0" applyNumberFormat="1" applyFont="1" applyFill="1" applyBorder="1" applyAlignment="1">
      <alignment horizontal="center"/>
    </xf>
    <xf numFmtId="166" fontId="79" fillId="34" borderId="25" xfId="0" applyNumberFormat="1" applyFont="1" applyFill="1" applyBorder="1"/>
    <xf numFmtId="166" fontId="79" fillId="45" borderId="33" xfId="0" applyNumberFormat="1" applyFont="1" applyFill="1" applyBorder="1" applyAlignment="1">
      <alignment horizontal="center"/>
    </xf>
    <xf numFmtId="0" fontId="4" fillId="28" borderId="18" xfId="0" applyFont="1" applyFill="1" applyBorder="1" applyAlignment="1"/>
    <xf numFmtId="0" fontId="19" fillId="28" borderId="18" xfId="0" applyFont="1" applyFill="1" applyBorder="1" applyAlignment="1"/>
    <xf numFmtId="167" fontId="21" fillId="32" borderId="91" xfId="0" applyNumberFormat="1" applyFont="1" applyFill="1" applyBorder="1" applyAlignment="1">
      <alignment horizontal="center" vertical="center"/>
    </xf>
    <xf numFmtId="0" fontId="1" fillId="16" borderId="83" xfId="0" applyFont="1" applyFill="1" applyBorder="1" applyAlignment="1">
      <alignment horizontal="center"/>
    </xf>
    <xf numFmtId="0" fontId="1" fillId="43" borderId="22" xfId="0" applyFont="1" applyFill="1" applyBorder="1" applyAlignment="1">
      <alignment horizontal="center"/>
    </xf>
    <xf numFmtId="167" fontId="21" fillId="32" borderId="22" xfId="0" applyNumberFormat="1" applyFont="1" applyFill="1" applyBorder="1" applyAlignment="1" applyProtection="1">
      <alignment horizontal="center" vertical="center"/>
    </xf>
    <xf numFmtId="0" fontId="1" fillId="84" borderId="0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167" fontId="2" fillId="54" borderId="0" xfId="0" applyNumberFormat="1" applyFont="1" applyFill="1" applyBorder="1" applyAlignment="1">
      <alignment horizontal="center"/>
    </xf>
    <xf numFmtId="167" fontId="58" fillId="110" borderId="87" xfId="1" applyNumberFormat="1" applyFont="1" applyFill="1" applyBorder="1" applyAlignment="1">
      <alignment horizontal="right"/>
    </xf>
    <xf numFmtId="167" fontId="58" fillId="110" borderId="90" xfId="1" applyNumberFormat="1" applyFont="1" applyFill="1" applyBorder="1" applyAlignment="1">
      <alignment horizontal="right"/>
    </xf>
    <xf numFmtId="167" fontId="58" fillId="110" borderId="6" xfId="1" applyNumberFormat="1" applyFont="1" applyFill="1" applyBorder="1" applyAlignment="1">
      <alignment horizontal="right"/>
    </xf>
    <xf numFmtId="0" fontId="57" fillId="52" borderId="40" xfId="0" applyFont="1" applyFill="1" applyBorder="1" applyAlignment="1">
      <alignment horizontal="center"/>
    </xf>
    <xf numFmtId="0" fontId="81" fillId="72" borderId="58" xfId="0" applyFont="1" applyFill="1" applyBorder="1" applyAlignment="1">
      <alignment horizontal="center" vertical="center"/>
    </xf>
    <xf numFmtId="0" fontId="57" fillId="97" borderId="79" xfId="0" applyFont="1" applyFill="1" applyBorder="1" applyAlignment="1">
      <alignment horizontal="center"/>
    </xf>
    <xf numFmtId="0" fontId="81" fillId="49" borderId="38" xfId="0" applyFont="1" applyFill="1" applyBorder="1" applyAlignment="1">
      <alignment horizontal="center" vertical="center"/>
    </xf>
    <xf numFmtId="0" fontId="57" fillId="31" borderId="21" xfId="0" applyFont="1" applyFill="1" applyBorder="1" applyAlignment="1">
      <alignment horizontal="center"/>
    </xf>
    <xf numFmtId="0" fontId="81" fillId="83" borderId="67" xfId="0" applyFont="1" applyFill="1" applyBorder="1" applyAlignment="1">
      <alignment horizontal="center" vertical="center" wrapText="1"/>
    </xf>
    <xf numFmtId="0" fontId="81" fillId="89" borderId="72" xfId="0" applyFont="1" applyFill="1" applyBorder="1" applyAlignment="1">
      <alignment horizontal="center"/>
    </xf>
    <xf numFmtId="0" fontId="81" fillId="19" borderId="12" xfId="0" applyFont="1" applyFill="1" applyBorder="1" applyAlignment="1">
      <alignment horizontal="center"/>
    </xf>
    <xf numFmtId="0" fontId="81" fillId="74" borderId="0" xfId="0" applyFont="1" applyFill="1" applyAlignment="1">
      <alignment horizontal="center"/>
    </xf>
    <xf numFmtId="0" fontId="81" fillId="79" borderId="63" xfId="0" applyFont="1" applyFill="1" applyBorder="1" applyAlignment="1">
      <alignment horizontal="center"/>
    </xf>
    <xf numFmtId="0" fontId="81" fillId="95" borderId="77" xfId="0" applyFont="1" applyFill="1" applyBorder="1" applyAlignment="1">
      <alignment horizontal="center"/>
    </xf>
    <xf numFmtId="0" fontId="81" fillId="53" borderId="41" xfId="0" applyFont="1" applyFill="1" applyBorder="1" applyAlignment="1">
      <alignment horizontal="center"/>
    </xf>
    <xf numFmtId="0" fontId="81" fillId="92" borderId="75" xfId="0" applyFont="1" applyFill="1" applyBorder="1" applyAlignment="1">
      <alignment horizontal="center"/>
    </xf>
    <xf numFmtId="0" fontId="81" fillId="102" borderId="84" xfId="0" applyFont="1" applyFill="1" applyBorder="1" applyAlignment="1">
      <alignment horizontal="center"/>
    </xf>
    <xf numFmtId="0" fontId="81" fillId="71" borderId="56" xfId="0" applyFont="1" applyFill="1" applyBorder="1" applyAlignment="1">
      <alignment horizontal="center"/>
    </xf>
    <xf numFmtId="0" fontId="81" fillId="42" borderId="32" xfId="0" applyFont="1" applyFill="1" applyBorder="1" applyAlignment="1">
      <alignment horizontal="center"/>
    </xf>
    <xf numFmtId="0" fontId="81" fillId="21" borderId="89" xfId="0" applyFont="1" applyFill="1" applyBorder="1" applyAlignment="1">
      <alignment horizontal="center"/>
    </xf>
    <xf numFmtId="0" fontId="81" fillId="71" borderId="63" xfId="0" applyFont="1" applyFill="1" applyBorder="1" applyAlignment="1">
      <alignment horizontal="center"/>
    </xf>
    <xf numFmtId="0" fontId="57" fillId="84" borderId="83" xfId="0" applyFont="1" applyFill="1" applyBorder="1" applyAlignment="1">
      <alignment horizontal="center"/>
    </xf>
    <xf numFmtId="0" fontId="57" fillId="38" borderId="73" xfId="0" applyFont="1" applyFill="1" applyBorder="1" applyAlignment="1">
      <alignment horizontal="center"/>
    </xf>
    <xf numFmtId="0" fontId="81" fillId="92" borderId="71" xfId="0" applyFont="1" applyFill="1" applyBorder="1" applyAlignment="1">
      <alignment horizontal="center"/>
    </xf>
    <xf numFmtId="0" fontId="81" fillId="79" borderId="0" xfId="0" applyFont="1" applyFill="1" applyBorder="1" applyAlignment="1">
      <alignment horizontal="center"/>
    </xf>
    <xf numFmtId="0" fontId="81" fillId="71" borderId="86" xfId="0" applyFont="1" applyFill="1" applyBorder="1" applyAlignment="1">
      <alignment horizontal="center"/>
    </xf>
    <xf numFmtId="167" fontId="82" fillId="12" borderId="9" xfId="0" applyNumberFormat="1" applyFont="1" applyFill="1" applyBorder="1" applyAlignment="1" applyProtection="1">
      <alignment horizontal="center"/>
    </xf>
    <xf numFmtId="167" fontId="84" fillId="54" borderId="22" xfId="0" applyNumberFormat="1" applyFont="1" applyFill="1" applyBorder="1" applyAlignment="1">
      <alignment horizontal="center"/>
    </xf>
    <xf numFmtId="167" fontId="83" fillId="16" borderId="92" xfId="0" applyNumberFormat="1" applyFont="1" applyFill="1" applyBorder="1" applyAlignment="1">
      <alignment horizontal="center"/>
    </xf>
    <xf numFmtId="0" fontId="83" fillId="16" borderId="92" xfId="0" applyFont="1" applyFill="1" applyBorder="1" applyAlignment="1">
      <alignment horizontal="center"/>
    </xf>
    <xf numFmtId="167" fontId="83" fillId="82" borderId="92" xfId="0" applyNumberFormat="1" applyFont="1" applyFill="1" applyBorder="1" applyAlignment="1">
      <alignment horizontal="center"/>
    </xf>
    <xf numFmtId="167" fontId="85" fillId="70" borderId="92" xfId="0" applyNumberFormat="1" applyFont="1" applyFill="1" applyBorder="1" applyAlignment="1">
      <alignment horizontal="center"/>
    </xf>
    <xf numFmtId="167" fontId="85" fillId="70" borderId="93" xfId="0" applyNumberFormat="1" applyFont="1" applyFill="1" applyBorder="1" applyAlignment="1">
      <alignment horizontal="center"/>
    </xf>
    <xf numFmtId="167" fontId="83" fillId="16" borderId="54" xfId="0" applyNumberFormat="1" applyFont="1" applyFill="1" applyBorder="1" applyAlignment="1">
      <alignment horizontal="center"/>
    </xf>
    <xf numFmtId="0" fontId="57" fillId="52" borderId="89" xfId="0" applyFont="1" applyFill="1" applyBorder="1" applyAlignment="1">
      <alignment horizontal="center"/>
    </xf>
    <xf numFmtId="0" fontId="81" fillId="72" borderId="63" xfId="0" applyFont="1" applyFill="1" applyBorder="1" applyAlignment="1">
      <alignment horizontal="center" vertical="center"/>
    </xf>
    <xf numFmtId="0" fontId="86" fillId="63" borderId="22" xfId="0" applyFont="1" applyFill="1" applyBorder="1" applyAlignment="1">
      <alignment horizontal="center"/>
    </xf>
    <xf numFmtId="0" fontId="1" fillId="16" borderId="93" xfId="0" applyFont="1" applyFill="1" applyBorder="1"/>
    <xf numFmtId="10" fontId="57" fillId="16" borderId="22" xfId="0" applyNumberFormat="1" applyFont="1" applyFill="1" applyBorder="1" applyAlignment="1">
      <alignment horizontal="center"/>
    </xf>
    <xf numFmtId="0" fontId="11" fillId="16" borderId="0" xfId="0" applyFont="1" applyFill="1" applyBorder="1"/>
    <xf numFmtId="0" fontId="88" fillId="0" borderId="0" xfId="0" applyFont="1" applyAlignment="1">
      <alignment wrapText="1"/>
    </xf>
    <xf numFmtId="167" fontId="87" fillId="0" borderId="0" xfId="0" applyNumberFormat="1" applyFont="1" applyAlignment="1">
      <alignment horizontal="center" wrapText="1"/>
    </xf>
    <xf numFmtId="167" fontId="58" fillId="0" borderId="80" xfId="1" applyNumberFormat="1" applyFont="1" applyFill="1" applyBorder="1" applyAlignment="1">
      <alignment horizontal="center"/>
    </xf>
    <xf numFmtId="164" fontId="58" fillId="0" borderId="80" xfId="1" applyFont="1" applyFill="1" applyBorder="1" applyAlignment="1">
      <alignment horizontal="center"/>
    </xf>
    <xf numFmtId="167" fontId="58" fillId="0" borderId="0" xfId="1" applyNumberFormat="1" applyFont="1" applyFill="1" applyAlignment="1">
      <alignment horizontal="center" wrapText="1"/>
    </xf>
    <xf numFmtId="167" fontId="59" fillId="110" borderId="50" xfId="1" applyNumberFormat="1" applyFont="1" applyFill="1" applyBorder="1" applyAlignment="1">
      <alignment horizontal="center"/>
    </xf>
    <xf numFmtId="164" fontId="59" fillId="110" borderId="50" xfId="1" applyFont="1" applyFill="1" applyBorder="1" applyAlignment="1">
      <alignment horizontal="center"/>
    </xf>
    <xf numFmtId="0" fontId="89" fillId="0" borderId="2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89" fillId="0" borderId="8" xfId="0" applyFont="1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23" xfId="0" applyBorder="1"/>
    <xf numFmtId="0" fontId="0" fillId="0" borderId="10" xfId="0" applyBorder="1"/>
    <xf numFmtId="167" fontId="0" fillId="0" borderId="0" xfId="0" applyNumberFormat="1" applyBorder="1"/>
    <xf numFmtId="0" fontId="0" fillId="0" borderId="0" xfId="0" applyBorder="1"/>
    <xf numFmtId="167" fontId="0" fillId="0" borderId="100" xfId="0" applyNumberFormat="1" applyBorder="1"/>
    <xf numFmtId="0" fontId="0" fillId="0" borderId="0" xfId="0" applyFill="1" applyBorder="1" applyAlignment="1">
      <alignment horizontal="center"/>
    </xf>
    <xf numFmtId="167" fontId="0" fillId="0" borderId="100" xfId="0" applyNumberFormat="1" applyBorder="1" applyAlignment="1"/>
    <xf numFmtId="0" fontId="0" fillId="0" borderId="0" xfId="0" applyBorder="1" applyAlignment="1">
      <alignment horizontal="center"/>
    </xf>
    <xf numFmtId="0" fontId="0" fillId="0" borderId="98" xfId="0" applyBorder="1"/>
    <xf numFmtId="167" fontId="0" fillId="0" borderId="69" xfId="0" applyNumberFormat="1" applyBorder="1"/>
    <xf numFmtId="0" fontId="0" fillId="0" borderId="69" xfId="0" applyBorder="1"/>
    <xf numFmtId="167" fontId="0" fillId="0" borderId="99" xfId="0" applyNumberFormat="1" applyBorder="1"/>
    <xf numFmtId="0" fontId="0" fillId="0" borderId="23" xfId="0" applyFill="1" applyBorder="1"/>
    <xf numFmtId="167" fontId="0" fillId="0" borderId="8" xfId="0" applyNumberFormat="1" applyBorder="1"/>
    <xf numFmtId="0" fontId="0" fillId="0" borderId="36" xfId="0" applyBorder="1"/>
    <xf numFmtId="167" fontId="0" fillId="0" borderId="102" xfId="0" applyNumberFormat="1" applyBorder="1"/>
    <xf numFmtId="0" fontId="0" fillId="111" borderId="36" xfId="0" applyFill="1" applyBorder="1" applyAlignment="1">
      <alignment horizontal="center"/>
    </xf>
    <xf numFmtId="0" fontId="0" fillId="111" borderId="0" xfId="0" applyFill="1" applyBorder="1"/>
    <xf numFmtId="0" fontId="0" fillId="111" borderId="69" xfId="0" applyFill="1" applyBorder="1"/>
    <xf numFmtId="0" fontId="0" fillId="111" borderId="36" xfId="0" applyFill="1" applyBorder="1"/>
    <xf numFmtId="0" fontId="0" fillId="111" borderId="10" xfId="0" applyFill="1" applyBorder="1"/>
    <xf numFmtId="0" fontId="0" fillId="111" borderId="100" xfId="0" applyFill="1" applyBorder="1"/>
    <xf numFmtId="0" fontId="0" fillId="111" borderId="101" xfId="0" applyFill="1" applyBorder="1"/>
    <xf numFmtId="0" fontId="0" fillId="111" borderId="0" xfId="0" applyFill="1" applyBorder="1" applyAlignment="1">
      <alignment horizontal="center"/>
    </xf>
    <xf numFmtId="0" fontId="0" fillId="111" borderId="94" xfId="0" applyFill="1" applyBorder="1" applyAlignment="1">
      <alignment horizontal="center"/>
    </xf>
    <xf numFmtId="0" fontId="0" fillId="111" borderId="95" xfId="0" applyFill="1" applyBorder="1"/>
    <xf numFmtId="0" fontId="1" fillId="91" borderId="0" xfId="0" applyFont="1" applyFill="1" applyAlignment="1">
      <alignment horizontal="center"/>
    </xf>
    <xf numFmtId="0" fontId="54" fillId="91" borderId="0" xfId="0" applyFont="1" applyFill="1" applyAlignment="1">
      <alignment horizontal="center"/>
    </xf>
    <xf numFmtId="0" fontId="68" fillId="109" borderId="0" xfId="0" applyFont="1" applyFill="1" applyBorder="1" applyAlignment="1">
      <alignment horizontal="center" wrapText="1"/>
    </xf>
    <xf numFmtId="0" fontId="80" fillId="109" borderId="0" xfId="0" applyFont="1" applyFill="1" applyBorder="1" applyAlignment="1">
      <alignment horizontal="center" wrapText="1"/>
    </xf>
    <xf numFmtId="0" fontId="1" fillId="96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66" fillId="109" borderId="0" xfId="0" applyFont="1" applyFill="1" applyBorder="1" applyAlignment="1">
      <alignment horizontal="center" wrapText="1"/>
    </xf>
    <xf numFmtId="0" fontId="67" fillId="91" borderId="0" xfId="0" applyFont="1" applyFill="1" applyAlignment="1">
      <alignment horizontal="center"/>
    </xf>
    <xf numFmtId="0" fontId="81" fillId="101" borderId="83" xfId="0" applyFont="1" applyFill="1" applyBorder="1" applyAlignment="1">
      <alignment horizontal="center"/>
    </xf>
    <xf numFmtId="0" fontId="81" fillId="61" borderId="48" xfId="0" applyFont="1" applyFill="1" applyBorder="1" applyAlignment="1">
      <alignment horizontal="center"/>
    </xf>
    <xf numFmtId="0" fontId="81" fillId="3" borderId="83" xfId="0" applyFont="1" applyFill="1" applyBorder="1" applyAlignment="1">
      <alignment horizontal="center"/>
    </xf>
    <xf numFmtId="0" fontId="81" fillId="3" borderId="73" xfId="0" applyFont="1" applyFill="1" applyBorder="1" applyAlignment="1">
      <alignment horizontal="center"/>
    </xf>
    <xf numFmtId="0" fontId="81" fillId="3" borderId="54" xfId="0" applyFont="1" applyFill="1" applyBorder="1" applyAlignment="1">
      <alignment horizontal="center"/>
    </xf>
    <xf numFmtId="0" fontId="7" fillId="108" borderId="23" xfId="0" applyFont="1" applyFill="1" applyBorder="1" applyAlignment="1">
      <alignment horizontal="center"/>
    </xf>
    <xf numFmtId="0" fontId="56" fillId="108" borderId="36" xfId="0" applyFont="1" applyFill="1" applyBorder="1" applyAlignment="1">
      <alignment horizontal="center"/>
    </xf>
    <xf numFmtId="0" fontId="90" fillId="111" borderId="96" xfId="0" applyFont="1" applyFill="1" applyBorder="1" applyAlignment="1">
      <alignment horizontal="center"/>
    </xf>
    <xf numFmtId="0" fontId="90" fillId="111" borderId="52" xfId="0" applyFont="1" applyFill="1" applyBorder="1" applyAlignment="1">
      <alignment horizontal="center"/>
    </xf>
    <xf numFmtId="0" fontId="90" fillId="111" borderId="97" xfId="0" applyFont="1" applyFill="1" applyBorder="1" applyAlignment="1">
      <alignment horizontal="center"/>
    </xf>
    <xf numFmtId="0" fontId="90" fillId="111" borderId="98" xfId="0" applyFont="1" applyFill="1" applyBorder="1" applyAlignment="1">
      <alignment horizontal="center"/>
    </xf>
    <xf numFmtId="0" fontId="90" fillId="111" borderId="69" xfId="0" applyFont="1" applyFill="1" applyBorder="1" applyAlignment="1">
      <alignment horizontal="center"/>
    </xf>
    <xf numFmtId="0" fontId="90" fillId="111" borderId="99" xfId="0" applyFont="1" applyFill="1" applyBorder="1" applyAlignment="1">
      <alignment horizontal="center"/>
    </xf>
    <xf numFmtId="0" fontId="89" fillId="0" borderId="98" xfId="0" applyFont="1" applyBorder="1" applyAlignment="1">
      <alignment horizontal="center"/>
    </xf>
    <xf numFmtId="0" fontId="89" fillId="0" borderId="69" xfId="0" applyFont="1" applyBorder="1" applyAlignment="1">
      <alignment horizontal="center"/>
    </xf>
    <xf numFmtId="0" fontId="89" fillId="0" borderId="99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102" xfId="0" applyBorder="1" applyAlignment="1">
      <alignment horizontal="left"/>
    </xf>
  </cellXfs>
  <cellStyles count="2">
    <cellStyle name="Moeda" xfId="1" builtinId="4"/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19050</xdr:colOff>
      <xdr:row>21</xdr:row>
      <xdr:rowOff>19050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10258425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 b="1">
            <a:solidFill>
              <a:schemeClr val="bg1"/>
            </a:solidFill>
          </a:endParaRPr>
        </a:p>
      </xdr:txBody>
    </xdr:sp>
    <xdr:clientData/>
  </xdr:oneCellAnchor>
  <xdr:twoCellAnchor editAs="oneCell">
    <xdr:from>
      <xdr:col>10</xdr:col>
      <xdr:colOff>28575</xdr:colOff>
      <xdr:row>21</xdr:row>
      <xdr:rowOff>28577</xdr:rowOff>
    </xdr:from>
    <xdr:to>
      <xdr:col>10</xdr:col>
      <xdr:colOff>1066801</xdr:colOff>
      <xdr:row>26</xdr:row>
      <xdr:rowOff>118185</xdr:rowOff>
    </xdr:to>
    <xdr:pic>
      <xdr:nvPicPr>
        <xdr:cNvPr id="3" name="Imagem 2" descr="Capa youtube (3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267950" y="4029077"/>
          <a:ext cx="1038226" cy="1042108"/>
        </a:xfrm>
        <a:prstGeom prst="rect">
          <a:avLst/>
        </a:prstGeom>
      </xdr:spPr>
    </xdr:pic>
    <xdr:clientData/>
  </xdr:twoCellAnchor>
  <xdr:oneCellAnchor>
    <xdr:from>
      <xdr:col>10</xdr:col>
      <xdr:colOff>1066800</xdr:colOff>
      <xdr:row>21</xdr:row>
      <xdr:rowOff>19050</xdr:rowOff>
    </xdr:from>
    <xdr:ext cx="1331262" cy="468013"/>
    <xdr:sp macro="" textlink="">
      <xdr:nvSpPr>
        <xdr:cNvPr id="4" name="CaixaDeTexto 3"/>
        <xdr:cNvSpPr txBox="1"/>
      </xdr:nvSpPr>
      <xdr:spPr>
        <a:xfrm>
          <a:off x="11306175" y="4019550"/>
          <a:ext cx="1331262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800" b="1">
              <a:solidFill>
                <a:schemeClr val="bg1"/>
              </a:solidFill>
            </a:rPr>
            <a:t>Autores:  </a:t>
          </a:r>
        </a:p>
        <a:p>
          <a:r>
            <a:rPr lang="pt-BR" sz="800" b="1">
              <a:solidFill>
                <a:schemeClr val="bg1"/>
              </a:solidFill>
            </a:rPr>
            <a:t>Michelle Niehues Favaro e </a:t>
          </a:r>
        </a:p>
        <a:p>
          <a:r>
            <a:rPr lang="pt-BR" sz="800" b="1">
              <a:solidFill>
                <a:schemeClr val="bg1"/>
              </a:solidFill>
            </a:rPr>
            <a:t>Maicon de Godoy Favaro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4"/>
  <sheetViews>
    <sheetView tabSelected="1" workbookViewId="0">
      <pane xSplit="7" ySplit="21" topLeftCell="H38" activePane="bottomRight" state="frozen"/>
      <selection activeCell="T12" sqref="T12"/>
      <selection pane="topRight" activeCell="T12" sqref="T12"/>
      <selection pane="bottomLeft" activeCell="T12" sqref="T12"/>
      <selection pane="bottomRight" activeCell="B15" sqref="B15"/>
    </sheetView>
  </sheetViews>
  <sheetFormatPr defaultColWidth="9.85546875" defaultRowHeight="15.6" customHeight="1"/>
  <cols>
    <col min="1" max="1" width="12.28515625" style="108" customWidth="1"/>
    <col min="2" max="2" width="28.85546875" style="242" customWidth="1"/>
    <col min="3" max="3" width="13.42578125" style="44" customWidth="1"/>
    <col min="4" max="4" width="22.7109375" style="44" customWidth="1"/>
    <col min="5" max="5" width="28" style="76" customWidth="1"/>
    <col min="6" max="6" width="11.7109375" style="44" hidden="1" customWidth="1"/>
    <col min="7" max="7" width="10" style="39" customWidth="1"/>
    <col min="8" max="8" width="10.140625" style="82" customWidth="1"/>
    <col min="9" max="9" width="21.7109375" style="61" customWidth="1"/>
    <col min="10" max="10" width="15.85546875" style="61" customWidth="1"/>
    <col min="11" max="11" width="24.140625" style="6" customWidth="1"/>
    <col min="12" max="12" width="19.5703125" customWidth="1"/>
  </cols>
  <sheetData>
    <row r="1" spans="1:20" ht="15.6" customHeight="1">
      <c r="A1" s="110" t="s">
        <v>0</v>
      </c>
      <c r="B1" s="111" t="s">
        <v>1</v>
      </c>
      <c r="C1" s="112" t="s">
        <v>2</v>
      </c>
      <c r="D1" s="112" t="s">
        <v>52</v>
      </c>
      <c r="E1" s="113" t="s">
        <v>59</v>
      </c>
      <c r="F1" s="112" t="s">
        <v>3</v>
      </c>
      <c r="G1" s="111" t="s">
        <v>4</v>
      </c>
      <c r="H1" s="114"/>
      <c r="I1" s="115"/>
      <c r="J1" s="115"/>
      <c r="K1" s="116"/>
      <c r="L1" s="6"/>
      <c r="M1" s="6"/>
    </row>
    <row r="2" spans="1:20" ht="15.6" customHeight="1">
      <c r="A2" s="106">
        <v>44197</v>
      </c>
      <c r="B2" s="242" t="s">
        <v>86</v>
      </c>
      <c r="C2" s="78">
        <v>5000</v>
      </c>
      <c r="D2" s="78"/>
      <c r="E2" s="99"/>
      <c r="F2" s="78"/>
      <c r="G2" s="45">
        <v>4</v>
      </c>
      <c r="H2" s="168">
        <v>1</v>
      </c>
      <c r="I2" s="169" t="s">
        <v>5</v>
      </c>
      <c r="J2" s="161">
        <f>SUMIF(G2:G501,H2,D2:D501)</f>
        <v>100</v>
      </c>
      <c r="K2" s="143" t="s">
        <v>6</v>
      </c>
      <c r="L2" s="6"/>
      <c r="M2" s="6"/>
    </row>
    <row r="3" spans="1:20" ht="15.6" customHeight="1">
      <c r="A3" s="106">
        <v>44198</v>
      </c>
      <c r="B3" s="242" t="s">
        <v>76</v>
      </c>
      <c r="C3" s="78"/>
      <c r="D3" s="78">
        <v>100</v>
      </c>
      <c r="E3" s="99"/>
      <c r="F3" s="78"/>
      <c r="G3" s="45">
        <v>1</v>
      </c>
      <c r="H3" s="170">
        <v>2</v>
      </c>
      <c r="I3" s="171" t="s">
        <v>56</v>
      </c>
      <c r="J3" s="161">
        <f>SUMIF(G2:G501,H3,D2:E501)</f>
        <v>0</v>
      </c>
      <c r="K3" s="144">
        <f>SUM(C:C)</f>
        <v>5000</v>
      </c>
      <c r="L3" s="6"/>
      <c r="M3" s="6"/>
      <c r="T3" s="87"/>
    </row>
    <row r="4" spans="1:20" ht="15.6" customHeight="1">
      <c r="A4" s="106"/>
      <c r="B4" s="243"/>
      <c r="C4" s="135"/>
      <c r="D4" s="135"/>
      <c r="E4" s="77"/>
      <c r="F4" s="135"/>
      <c r="G4" s="45"/>
      <c r="H4" s="170">
        <v>3</v>
      </c>
      <c r="I4" s="171" t="s">
        <v>12</v>
      </c>
      <c r="J4" s="161">
        <f>SUMIF(G2:G215,H4,D2:E215)</f>
        <v>0</v>
      </c>
      <c r="K4" s="145"/>
      <c r="L4" s="6"/>
      <c r="M4" s="6"/>
      <c r="T4" s="87"/>
    </row>
    <row r="5" spans="1:20" ht="15.6" customHeight="1">
      <c r="A5" s="106"/>
      <c r="B5" s="244"/>
      <c r="C5" s="141"/>
      <c r="D5" s="141"/>
      <c r="E5" s="141"/>
      <c r="F5" s="141"/>
      <c r="G5" s="142"/>
      <c r="H5" s="170">
        <v>4</v>
      </c>
      <c r="I5" s="171" t="s">
        <v>6</v>
      </c>
      <c r="J5" s="161">
        <f>SUMIF(G2:G216,H5,C2:C216)</f>
        <v>5000</v>
      </c>
      <c r="K5" s="146" t="s">
        <v>8</v>
      </c>
      <c r="L5" s="6"/>
      <c r="M5" s="6"/>
    </row>
    <row r="6" spans="1:20" ht="15.6" customHeight="1">
      <c r="A6" s="106"/>
      <c r="H6" s="170">
        <v>5</v>
      </c>
      <c r="I6" s="171" t="s">
        <v>9</v>
      </c>
      <c r="J6" s="161">
        <f>SUMIF(G2:G501,H6,D2:E501)</f>
        <v>0</v>
      </c>
      <c r="K6" s="147">
        <f>SUM((J22+J46))</f>
        <v>100</v>
      </c>
      <c r="L6" s="6"/>
      <c r="M6" s="6"/>
    </row>
    <row r="7" spans="1:20" ht="15.6" customHeight="1">
      <c r="H7" s="170">
        <v>6</v>
      </c>
      <c r="I7" s="171" t="s">
        <v>10</v>
      </c>
      <c r="J7" s="161">
        <f>SUMIF(G2:G501,H7,D2:E501)</f>
        <v>0</v>
      </c>
      <c r="K7" s="145"/>
      <c r="L7" s="6"/>
      <c r="M7" s="6"/>
      <c r="S7" s="73"/>
    </row>
    <row r="8" spans="1:20" ht="15.6" customHeight="1">
      <c r="A8" s="106"/>
      <c r="H8" s="170">
        <v>7</v>
      </c>
      <c r="I8" s="171" t="s">
        <v>53</v>
      </c>
      <c r="J8" s="161">
        <f>SUMIF(G2:G501,H8,D2:E501)</f>
        <v>0</v>
      </c>
      <c r="K8" s="148" t="s">
        <v>32</v>
      </c>
      <c r="L8" s="6"/>
      <c r="M8" s="6"/>
    </row>
    <row r="9" spans="1:20" ht="15.6" customHeight="1">
      <c r="A9" s="106"/>
      <c r="H9" s="170">
        <v>8</v>
      </c>
      <c r="I9" s="171" t="s">
        <v>31</v>
      </c>
      <c r="J9" s="161">
        <f>SUMIF(G2:G501,H9,D2:D501)</f>
        <v>0</v>
      </c>
      <c r="K9" s="149">
        <f>SUM(K3-J22)</f>
        <v>4900</v>
      </c>
      <c r="L9" s="6"/>
      <c r="M9" s="6"/>
    </row>
    <row r="10" spans="1:20" ht="15.6" customHeight="1">
      <c r="A10" s="106"/>
      <c r="H10" s="170">
        <v>9</v>
      </c>
      <c r="I10" s="171" t="s">
        <v>47</v>
      </c>
      <c r="J10" s="161">
        <f>SUMIF(G2:G501,H10,D2:D501)</f>
        <v>0</v>
      </c>
      <c r="K10" s="145"/>
      <c r="L10" s="6"/>
      <c r="M10" s="6"/>
      <c r="S10" s="73"/>
      <c r="T10" s="87"/>
    </row>
    <row r="11" spans="1:20" ht="15.6" customHeight="1">
      <c r="A11" s="106"/>
      <c r="C11" s="78"/>
      <c r="D11" s="78"/>
      <c r="E11" s="99"/>
      <c r="F11" s="78"/>
      <c r="G11" s="45"/>
      <c r="H11" s="170">
        <v>10</v>
      </c>
      <c r="I11" s="171" t="s">
        <v>49</v>
      </c>
      <c r="J11" s="161">
        <f>SUMIF(G2:G501,H11,D2:E501)</f>
        <v>0</v>
      </c>
      <c r="K11" s="148" t="s">
        <v>33</v>
      </c>
      <c r="L11" s="6"/>
      <c r="M11" s="6"/>
      <c r="S11" s="73"/>
      <c r="T11" s="87"/>
    </row>
    <row r="12" spans="1:20" ht="15.6" customHeight="1">
      <c r="A12" s="106"/>
      <c r="H12" s="170">
        <v>11</v>
      </c>
      <c r="I12" s="171" t="s">
        <v>48</v>
      </c>
      <c r="J12" s="161">
        <f>SUMIF(G2:G501,H12,D2:E501)</f>
        <v>0</v>
      </c>
      <c r="K12" s="150">
        <f>K3-J69</f>
        <v>4900</v>
      </c>
      <c r="L12" s="6"/>
      <c r="M12" s="6"/>
    </row>
    <row r="13" spans="1:20" ht="15.6" customHeight="1">
      <c r="A13" s="106"/>
      <c r="H13" s="170">
        <v>12</v>
      </c>
      <c r="I13" s="171" t="s">
        <v>34</v>
      </c>
      <c r="J13" s="161">
        <f>SUMIF(G2:G501,H13,D2:E501)</f>
        <v>0</v>
      </c>
      <c r="K13" s="151"/>
      <c r="L13" s="6"/>
      <c r="M13" s="6"/>
    </row>
    <row r="14" spans="1:20" ht="15.6" customHeight="1">
      <c r="C14" s="78"/>
      <c r="D14" s="78"/>
      <c r="E14" s="99"/>
      <c r="F14" s="78"/>
      <c r="G14" s="45"/>
      <c r="H14" s="170">
        <v>13</v>
      </c>
      <c r="I14" s="171" t="s">
        <v>57</v>
      </c>
      <c r="J14" s="161">
        <f>SUMIF(G2:G501,H14,D2:E501)</f>
        <v>0</v>
      </c>
      <c r="K14" s="152"/>
      <c r="L14" s="6"/>
      <c r="M14" s="6"/>
    </row>
    <row r="15" spans="1:20" ht="15.6" customHeight="1">
      <c r="A15" s="106"/>
      <c r="C15" s="78"/>
      <c r="D15" s="78"/>
      <c r="E15" s="99"/>
      <c r="F15" s="78"/>
      <c r="G15" s="45"/>
      <c r="H15" s="172">
        <v>14</v>
      </c>
      <c r="I15" s="173" t="s">
        <v>50</v>
      </c>
      <c r="J15" s="161">
        <f>SUMIF(G2:G501,H15,D2:E501)</f>
        <v>0</v>
      </c>
      <c r="K15" s="153"/>
      <c r="L15" s="6"/>
      <c r="M15" s="6"/>
    </row>
    <row r="16" spans="1:20" ht="15.6" customHeight="1">
      <c r="A16" s="106"/>
      <c r="B16" s="245"/>
      <c r="C16" s="141"/>
      <c r="D16" s="141"/>
      <c r="E16" s="141"/>
      <c r="F16" s="141"/>
      <c r="G16" s="142"/>
      <c r="H16" s="174">
        <v>15</v>
      </c>
      <c r="I16" s="175" t="s">
        <v>87</v>
      </c>
      <c r="J16" s="161">
        <f>SUMIF(G2:G501,H16,D2:E501)</f>
        <v>0</v>
      </c>
      <c r="K16" s="151"/>
      <c r="L16" s="6"/>
      <c r="M16" s="6"/>
    </row>
    <row r="17" spans="1:13" ht="15.6" customHeight="1">
      <c r="A17" s="109"/>
      <c r="H17" s="176"/>
      <c r="I17" s="177"/>
      <c r="J17" s="161">
        <f>SUMIF(G2:G501,H17,D2:E501)</f>
        <v>0</v>
      </c>
      <c r="K17" s="154" t="s">
        <v>51</v>
      </c>
      <c r="L17" s="6"/>
      <c r="M17" s="6"/>
    </row>
    <row r="18" spans="1:13" ht="15.6" customHeight="1">
      <c r="A18" s="106"/>
      <c r="H18" s="178"/>
      <c r="I18" s="173"/>
      <c r="J18" s="161">
        <f>SUMIF(G2:G501,H18,D2:E501)</f>
        <v>0</v>
      </c>
      <c r="K18" s="155">
        <f>J46</f>
        <v>0</v>
      </c>
      <c r="L18" s="6"/>
      <c r="M18" s="6"/>
    </row>
    <row r="19" spans="1:13" ht="15.6" customHeight="1">
      <c r="A19" s="106"/>
      <c r="B19" s="246"/>
      <c r="C19" s="83"/>
      <c r="D19" s="83"/>
      <c r="E19" s="83"/>
      <c r="F19" s="83"/>
      <c r="G19" s="84"/>
      <c r="H19" s="179"/>
      <c r="I19" s="180"/>
      <c r="J19" s="161">
        <f>SUMIF(G2:G501,H19,D2:E501)</f>
        <v>0</v>
      </c>
      <c r="K19" s="151"/>
      <c r="L19" s="6"/>
      <c r="M19" s="6"/>
    </row>
    <row r="20" spans="1:13" ht="15.6" customHeight="1">
      <c r="A20" s="106"/>
      <c r="C20" s="78"/>
      <c r="D20" s="99"/>
      <c r="E20" s="99"/>
      <c r="F20" s="78"/>
      <c r="G20" s="45"/>
      <c r="H20" s="176"/>
      <c r="I20" s="177"/>
      <c r="J20" s="161">
        <f>SUMIF(G2:G501,H20,D2:E501)</f>
        <v>0</v>
      </c>
      <c r="K20" s="151"/>
      <c r="L20" s="6"/>
      <c r="M20" s="6"/>
    </row>
    <row r="21" spans="1:13" ht="15.6" customHeight="1">
      <c r="A21" s="106"/>
      <c r="H21" s="181"/>
      <c r="I21" s="182"/>
      <c r="J21" s="161">
        <f>SUMIF(G2:G501,H21,D2:E501)</f>
        <v>0</v>
      </c>
      <c r="K21" s="144"/>
      <c r="L21" s="6"/>
      <c r="M21" s="6"/>
    </row>
    <row r="22" spans="1:13" ht="15.6" customHeight="1">
      <c r="A22" s="106"/>
      <c r="H22" s="122"/>
      <c r="I22" s="123" t="s">
        <v>14</v>
      </c>
      <c r="J22" s="191">
        <f>SUM(J2:J4,J6:J21)</f>
        <v>100</v>
      </c>
      <c r="K22" s="117"/>
      <c r="L22" s="6"/>
      <c r="M22" s="6"/>
    </row>
    <row r="23" spans="1:13" ht="15.6" customHeight="1">
      <c r="A23" s="106"/>
      <c r="H23" s="124"/>
      <c r="I23" s="125"/>
      <c r="J23" s="125"/>
      <c r="K23" s="126"/>
      <c r="L23" s="6"/>
      <c r="M23" s="6"/>
    </row>
    <row r="24" spans="1:13" ht="15.6" customHeight="1">
      <c r="A24" s="106"/>
      <c r="H24" s="127"/>
      <c r="I24" s="128"/>
      <c r="J24" s="128"/>
      <c r="K24" s="129"/>
      <c r="L24" s="6"/>
      <c r="M24" s="6"/>
    </row>
    <row r="25" spans="1:13" ht="15.6" customHeight="1">
      <c r="A25" s="109"/>
      <c r="C25" s="78"/>
      <c r="D25" s="78"/>
      <c r="E25" s="99"/>
      <c r="F25" s="78"/>
      <c r="G25" s="45"/>
      <c r="H25" s="250" t="s">
        <v>11</v>
      </c>
      <c r="I25" s="251"/>
      <c r="J25" s="130"/>
      <c r="K25" s="117"/>
      <c r="L25" s="6"/>
      <c r="M25" s="6"/>
    </row>
    <row r="26" spans="1:13" ht="15.6" customHeight="1">
      <c r="A26" s="106"/>
      <c r="C26" s="78"/>
      <c r="D26" s="78"/>
      <c r="E26" s="99"/>
      <c r="F26" s="78"/>
      <c r="G26" s="45"/>
      <c r="H26" s="168">
        <v>1</v>
      </c>
      <c r="I26" s="169" t="s">
        <v>5</v>
      </c>
      <c r="J26" s="63">
        <f>SUMIF(G2:G501,H26,E2:E501)</f>
        <v>0</v>
      </c>
      <c r="K26" s="118"/>
      <c r="L26" s="6"/>
      <c r="M26" s="6"/>
    </row>
    <row r="27" spans="1:13" ht="15.6" customHeight="1">
      <c r="A27" s="106"/>
      <c r="C27" s="78"/>
      <c r="D27" s="78"/>
      <c r="E27" s="99"/>
      <c r="F27" s="78"/>
      <c r="G27" s="45"/>
      <c r="H27" s="170">
        <v>2</v>
      </c>
      <c r="I27" s="171" t="s">
        <v>56</v>
      </c>
      <c r="J27" s="63">
        <f>SUMIF(G2:G501,H27,E2:E501)</f>
        <v>0</v>
      </c>
      <c r="K27" s="119"/>
      <c r="L27" s="6"/>
      <c r="M27" s="6"/>
    </row>
    <row r="28" spans="1:13" ht="15.6" customHeight="1">
      <c r="A28" s="106"/>
      <c r="C28" s="78"/>
      <c r="D28" s="78"/>
      <c r="E28" s="99"/>
      <c r="F28" s="78"/>
      <c r="G28" s="45"/>
      <c r="H28" s="170">
        <v>3</v>
      </c>
      <c r="I28" s="171" t="s">
        <v>12</v>
      </c>
      <c r="J28" s="63">
        <f>SUMIF(G2:G501,H28,E2:E501)</f>
        <v>0</v>
      </c>
      <c r="K28" s="117"/>
      <c r="L28" s="6"/>
      <c r="M28" s="6"/>
    </row>
    <row r="29" spans="1:13" ht="15.6" customHeight="1">
      <c r="A29" s="106"/>
      <c r="C29" s="78"/>
      <c r="D29" s="78"/>
      <c r="E29" s="99"/>
      <c r="F29" s="78"/>
      <c r="G29" s="45"/>
      <c r="H29" s="170">
        <v>4</v>
      </c>
      <c r="I29" s="171" t="s">
        <v>6</v>
      </c>
      <c r="J29" s="63">
        <f>SUMIF(G2:G501,H29,E2:E501)</f>
        <v>0</v>
      </c>
      <c r="K29" s="120"/>
      <c r="L29" s="6"/>
      <c r="M29" s="6"/>
    </row>
    <row r="30" spans="1:13" ht="15.6" customHeight="1">
      <c r="A30" s="106"/>
      <c r="C30" s="78"/>
      <c r="D30" s="78"/>
      <c r="E30" s="99"/>
      <c r="F30" s="78"/>
      <c r="G30" s="45"/>
      <c r="H30" s="170">
        <v>5</v>
      </c>
      <c r="I30" s="171" t="s">
        <v>9</v>
      </c>
      <c r="J30" s="63">
        <f>SUMIF(G2:G501,H30,E2:E501)</f>
        <v>0</v>
      </c>
      <c r="K30" s="121"/>
      <c r="L30" s="6"/>
      <c r="M30" s="6"/>
    </row>
    <row r="31" spans="1:13" ht="15.6" customHeight="1">
      <c r="A31" s="106"/>
      <c r="C31" s="78"/>
      <c r="D31" s="78"/>
      <c r="E31" s="99"/>
      <c r="F31" s="78"/>
      <c r="G31" s="45"/>
      <c r="H31" s="170">
        <v>6</v>
      </c>
      <c r="I31" s="171" t="s">
        <v>10</v>
      </c>
      <c r="J31" s="63">
        <f>SUMIF(G2:G501,H31,E2:E501)</f>
        <v>0</v>
      </c>
      <c r="K31" s="131"/>
      <c r="L31" s="6"/>
      <c r="M31" s="6"/>
    </row>
    <row r="32" spans="1:13" ht="15.6" customHeight="1">
      <c r="A32" s="106"/>
      <c r="C32" s="78"/>
      <c r="D32" s="78"/>
      <c r="E32" s="99"/>
      <c r="F32" s="78"/>
      <c r="G32" s="45"/>
      <c r="H32" s="170">
        <v>7</v>
      </c>
      <c r="I32" s="171" t="s">
        <v>53</v>
      </c>
      <c r="J32" s="63">
        <f>SUMIF(G2:G501,H32,E2:E501)</f>
        <v>0</v>
      </c>
      <c r="K32" s="131"/>
      <c r="L32" s="6"/>
      <c r="M32" s="6"/>
    </row>
    <row r="33" spans="1:13" ht="15.6" customHeight="1">
      <c r="A33" s="106"/>
      <c r="C33" s="78"/>
      <c r="D33" s="78"/>
      <c r="E33" s="99"/>
      <c r="F33" s="78"/>
      <c r="G33" s="45"/>
      <c r="H33" s="170">
        <v>8</v>
      </c>
      <c r="I33" s="171" t="s">
        <v>31</v>
      </c>
      <c r="J33" s="63">
        <f>SUMIF(G2:G501,H33,E2:E501)</f>
        <v>0</v>
      </c>
      <c r="K33" s="117"/>
      <c r="L33" s="6"/>
      <c r="M33" s="6"/>
    </row>
    <row r="34" spans="1:13" ht="15.6" customHeight="1">
      <c r="A34" s="106"/>
      <c r="C34" s="78"/>
      <c r="D34" s="78"/>
      <c r="E34" s="99"/>
      <c r="F34" s="78"/>
      <c r="G34" s="45"/>
      <c r="H34" s="170">
        <v>9</v>
      </c>
      <c r="I34" s="171" t="s">
        <v>47</v>
      </c>
      <c r="J34" s="63">
        <f>SUMIF(G2:G501,H34,E2:E501)</f>
        <v>0</v>
      </c>
      <c r="K34" s="117"/>
      <c r="L34" s="6"/>
      <c r="M34" s="6"/>
    </row>
    <row r="35" spans="1:13" ht="15.6" customHeight="1">
      <c r="A35" s="109"/>
      <c r="C35" s="78"/>
      <c r="D35" s="78"/>
      <c r="E35" s="99"/>
      <c r="F35" s="78"/>
      <c r="G35" s="45"/>
      <c r="H35" s="170">
        <v>10</v>
      </c>
      <c r="I35" s="171" t="s">
        <v>49</v>
      </c>
      <c r="J35" s="63">
        <f>SUMIF(G2:G501,H35,E2:E501)</f>
        <v>0</v>
      </c>
      <c r="K35" s="117"/>
      <c r="L35" s="6"/>
      <c r="M35" s="6"/>
    </row>
    <row r="36" spans="1:13" ht="15.6" customHeight="1">
      <c r="A36" s="106"/>
      <c r="B36" s="243"/>
      <c r="C36" s="78"/>
      <c r="D36" s="78"/>
      <c r="E36" s="99"/>
      <c r="F36" s="78"/>
      <c r="G36" s="45"/>
      <c r="H36" s="170">
        <v>11</v>
      </c>
      <c r="I36" s="171" t="s">
        <v>48</v>
      </c>
      <c r="J36" s="63">
        <f>SUMIF(G2:G501,H36,E2:E501)</f>
        <v>0</v>
      </c>
      <c r="K36" s="132"/>
      <c r="L36" s="6"/>
      <c r="M36" s="6"/>
    </row>
    <row r="37" spans="1:13" ht="15.6" customHeight="1">
      <c r="A37" s="106"/>
      <c r="C37" s="78"/>
      <c r="D37" s="78"/>
      <c r="E37" s="99"/>
      <c r="F37" s="78"/>
      <c r="G37" s="45"/>
      <c r="H37" s="170">
        <v>12</v>
      </c>
      <c r="I37" s="171" t="s">
        <v>34</v>
      </c>
      <c r="J37" s="63">
        <f>SUMIF(G2:G501,H37,E2:E501)</f>
        <v>0</v>
      </c>
      <c r="K37" s="132"/>
      <c r="L37" s="6"/>
      <c r="M37" s="6"/>
    </row>
    <row r="38" spans="1:13" ht="15.6" customHeight="1">
      <c r="A38" s="106"/>
      <c r="C38" s="78"/>
      <c r="D38" s="78"/>
      <c r="E38" s="99"/>
      <c r="F38" s="78"/>
      <c r="G38" s="45"/>
      <c r="H38" s="170">
        <v>13</v>
      </c>
      <c r="I38" s="171" t="s">
        <v>57</v>
      </c>
      <c r="J38" s="63">
        <f>SUMIF(G2:G501,H38,E2:E501)</f>
        <v>0</v>
      </c>
      <c r="K38" s="132"/>
      <c r="L38" s="6"/>
      <c r="M38" s="6"/>
    </row>
    <row r="39" spans="1:13" ht="15.6" customHeight="1">
      <c r="A39" s="106"/>
      <c r="C39" s="78"/>
      <c r="D39" s="78"/>
      <c r="E39" s="78"/>
      <c r="F39" s="78"/>
      <c r="G39" s="45"/>
      <c r="H39" s="172">
        <v>14</v>
      </c>
      <c r="I39" s="173" t="s">
        <v>50</v>
      </c>
      <c r="J39" s="63">
        <f>SUMIF(G2:G501,H39,E2:E501)</f>
        <v>0</v>
      </c>
      <c r="K39" s="132"/>
      <c r="L39" s="6"/>
      <c r="M39" s="6"/>
    </row>
    <row r="40" spans="1:13" ht="15.6" customHeight="1">
      <c r="A40" s="106"/>
      <c r="C40" s="78"/>
      <c r="D40" s="78"/>
      <c r="E40" s="99"/>
      <c r="F40" s="78"/>
      <c r="G40" s="45"/>
      <c r="H40" s="174"/>
      <c r="I40" s="175"/>
      <c r="J40" s="63">
        <f>SUMIF(G2:G501,H40,E2:E501)</f>
        <v>0</v>
      </c>
      <c r="K40" s="132"/>
      <c r="L40" s="6"/>
      <c r="M40" s="6"/>
    </row>
    <row r="41" spans="1:13" ht="15.6" customHeight="1">
      <c r="A41" s="106"/>
      <c r="C41" s="78"/>
      <c r="D41" s="78"/>
      <c r="E41" s="99"/>
      <c r="F41" s="78"/>
      <c r="G41" s="45"/>
      <c r="H41" s="176"/>
      <c r="I41" s="177"/>
      <c r="J41" s="63">
        <f>SUMIF(G2:G501,H41,E2:E501)</f>
        <v>0</v>
      </c>
      <c r="K41" s="132"/>
      <c r="L41" s="6"/>
      <c r="M41" s="6"/>
    </row>
    <row r="42" spans="1:13" ht="15.6" customHeight="1">
      <c r="A42" s="106"/>
      <c r="H42" s="178"/>
      <c r="I42" s="173"/>
      <c r="J42" s="63">
        <f>SUMIF(G2:G501,H42,E2:E501)</f>
        <v>0</v>
      </c>
      <c r="K42" s="132"/>
      <c r="L42" s="6"/>
      <c r="M42" s="6"/>
    </row>
    <row r="43" spans="1:13" ht="15.6" customHeight="1">
      <c r="A43" s="109"/>
      <c r="C43" s="78"/>
      <c r="D43" s="78"/>
      <c r="E43" s="99"/>
      <c r="F43" s="78"/>
      <c r="G43" s="45"/>
      <c r="H43" s="176"/>
      <c r="I43" s="177"/>
      <c r="J43" s="63">
        <f>SUMIF(G2:G501,H43,E2:E501)</f>
        <v>0</v>
      </c>
      <c r="K43" s="132"/>
      <c r="L43" s="6"/>
      <c r="M43" s="6"/>
    </row>
    <row r="44" spans="1:13" ht="15.6" customHeight="1">
      <c r="A44" s="106"/>
      <c r="H44" s="183"/>
      <c r="I44" s="177"/>
      <c r="J44" s="63">
        <f>SUMIF(G2:G501,H44,E2:E501)</f>
        <v>0</v>
      </c>
      <c r="K44" s="132"/>
      <c r="L44" s="6"/>
      <c r="M44" s="6"/>
    </row>
    <row r="45" spans="1:13" ht="15.6" customHeight="1">
      <c r="A45" s="106"/>
      <c r="C45" s="78"/>
      <c r="D45" s="78"/>
      <c r="E45" s="99"/>
      <c r="F45" s="78"/>
      <c r="G45" s="45"/>
      <c r="H45" s="184"/>
      <c r="I45" s="185"/>
      <c r="J45" s="158">
        <f>SUMIF(G2:G501,H45,E2:E501)</f>
        <v>0</v>
      </c>
      <c r="K45" s="132"/>
      <c r="L45" s="6"/>
      <c r="M45" s="6"/>
    </row>
    <row r="46" spans="1:13" ht="15.6" customHeight="1">
      <c r="A46" s="106"/>
      <c r="C46" s="78"/>
      <c r="D46" s="78"/>
      <c r="E46" s="99"/>
      <c r="F46" s="78"/>
      <c r="G46" s="45"/>
      <c r="H46" s="186"/>
      <c r="I46" s="187" t="s">
        <v>14</v>
      </c>
      <c r="J46" s="192">
        <f>SUM(J26:J28,J30:J45)</f>
        <v>0</v>
      </c>
      <c r="K46" s="133"/>
      <c r="L46" s="6"/>
      <c r="M46" s="6"/>
    </row>
    <row r="47" spans="1:13" ht="15.6" customHeight="1">
      <c r="A47" s="106"/>
      <c r="C47" s="78"/>
      <c r="D47" s="78"/>
      <c r="E47" s="99"/>
      <c r="F47" s="78"/>
      <c r="G47" s="45"/>
      <c r="H47" s="162"/>
      <c r="I47" s="163"/>
      <c r="J47" s="164"/>
      <c r="K47" s="133"/>
      <c r="L47" s="6"/>
      <c r="M47" s="6"/>
    </row>
    <row r="48" spans="1:13" ht="15.6" customHeight="1">
      <c r="A48" s="106"/>
      <c r="C48" s="78"/>
      <c r="D48" s="78"/>
      <c r="E48" s="99"/>
      <c r="F48" s="78"/>
      <c r="G48" s="45"/>
      <c r="H48" s="252" t="s">
        <v>54</v>
      </c>
      <c r="I48" s="253"/>
      <c r="J48" s="254"/>
      <c r="K48" s="201" t="s">
        <v>58</v>
      </c>
      <c r="L48" s="6"/>
      <c r="M48" s="6"/>
    </row>
    <row r="49" spans="1:13" ht="15.6" customHeight="1">
      <c r="A49" s="106"/>
      <c r="C49" s="78"/>
      <c r="D49" s="78"/>
      <c r="E49" s="99"/>
      <c r="F49" s="78"/>
      <c r="G49" s="45"/>
      <c r="H49" s="199">
        <v>1</v>
      </c>
      <c r="I49" s="200" t="s">
        <v>5</v>
      </c>
      <c r="J49" s="193">
        <f>J2+J26</f>
        <v>100</v>
      </c>
      <c r="K49" s="203">
        <f>J49/J69</f>
        <v>1</v>
      </c>
      <c r="L49" s="204"/>
      <c r="M49" s="6"/>
    </row>
    <row r="50" spans="1:13" ht="15.6" customHeight="1">
      <c r="A50" s="106"/>
      <c r="H50" s="170">
        <v>2</v>
      </c>
      <c r="I50" s="171" t="s">
        <v>56</v>
      </c>
      <c r="J50" s="193">
        <f>J3+J27</f>
        <v>0</v>
      </c>
      <c r="K50" s="203">
        <f>J50/J69</f>
        <v>0</v>
      </c>
      <c r="L50" s="6"/>
      <c r="M50" s="6"/>
    </row>
    <row r="51" spans="1:13" ht="15.6" customHeight="1">
      <c r="A51" s="106"/>
      <c r="H51" s="170">
        <v>3</v>
      </c>
      <c r="I51" s="171" t="s">
        <v>12</v>
      </c>
      <c r="J51" s="193">
        <f>J4+J28</f>
        <v>0</v>
      </c>
      <c r="K51" s="203">
        <f>J51/J69</f>
        <v>0</v>
      </c>
      <c r="L51" s="6"/>
      <c r="M51" s="6"/>
    </row>
    <row r="52" spans="1:13" ht="15.6" customHeight="1">
      <c r="A52" s="106"/>
      <c r="B52" s="247"/>
      <c r="C52" s="78"/>
      <c r="D52" s="78"/>
      <c r="E52" s="99"/>
      <c r="F52" s="78"/>
      <c r="G52" s="45"/>
      <c r="H52" s="170">
        <v>4</v>
      </c>
      <c r="I52" s="171" t="s">
        <v>6</v>
      </c>
      <c r="J52" s="194"/>
      <c r="K52" s="203">
        <f>J52/J69</f>
        <v>0</v>
      </c>
      <c r="L52" s="6"/>
      <c r="M52" s="6"/>
    </row>
    <row r="53" spans="1:13" ht="15.6" customHeight="1">
      <c r="A53" s="106"/>
      <c r="C53" s="78"/>
      <c r="D53" s="78"/>
      <c r="E53" s="99"/>
      <c r="F53" s="78"/>
      <c r="G53" s="45"/>
      <c r="H53" s="170">
        <v>5</v>
      </c>
      <c r="I53" s="171" t="s">
        <v>9</v>
      </c>
      <c r="J53" s="195">
        <f t="shared" ref="J53:J68" si="0">J6+J30</f>
        <v>0</v>
      </c>
      <c r="K53" s="203">
        <f>J53/J69</f>
        <v>0</v>
      </c>
      <c r="L53" s="6"/>
      <c r="M53" s="6"/>
    </row>
    <row r="54" spans="1:13" ht="15.6" customHeight="1">
      <c r="A54" s="106"/>
      <c r="C54" s="78"/>
      <c r="D54" s="78"/>
      <c r="E54" s="99"/>
      <c r="F54" s="78"/>
      <c r="G54" s="45"/>
      <c r="H54" s="170">
        <v>6</v>
      </c>
      <c r="I54" s="171" t="s">
        <v>10</v>
      </c>
      <c r="J54" s="195">
        <f t="shared" si="0"/>
        <v>0</v>
      </c>
      <c r="K54" s="203">
        <f>J54/J69</f>
        <v>0</v>
      </c>
      <c r="L54" s="6"/>
      <c r="M54" s="6"/>
    </row>
    <row r="55" spans="1:13" ht="15.6" customHeight="1">
      <c r="A55" s="106"/>
      <c r="C55" s="135"/>
      <c r="D55" s="135"/>
      <c r="E55" s="77"/>
      <c r="F55" s="135"/>
      <c r="G55" s="45"/>
      <c r="H55" s="170">
        <v>7</v>
      </c>
      <c r="I55" s="171" t="s">
        <v>53</v>
      </c>
      <c r="J55" s="196">
        <f t="shared" si="0"/>
        <v>0</v>
      </c>
      <c r="K55" s="203">
        <f>J55/J69</f>
        <v>0</v>
      </c>
      <c r="L55" s="6"/>
      <c r="M55" s="6"/>
    </row>
    <row r="56" spans="1:13" ht="15.6" customHeight="1">
      <c r="A56" s="106"/>
      <c r="C56" s="135"/>
      <c r="D56" s="135"/>
      <c r="E56" s="77"/>
      <c r="F56" s="135"/>
      <c r="G56" s="45"/>
      <c r="H56" s="170">
        <v>8</v>
      </c>
      <c r="I56" s="171" t="s">
        <v>31</v>
      </c>
      <c r="J56" s="196">
        <f t="shared" si="0"/>
        <v>0</v>
      </c>
      <c r="K56" s="203">
        <f>J56/J69</f>
        <v>0</v>
      </c>
      <c r="L56" s="6"/>
      <c r="M56" s="6"/>
    </row>
    <row r="57" spans="1:13" ht="15.6" customHeight="1">
      <c r="A57" s="106"/>
      <c r="C57" s="135"/>
      <c r="D57" s="135"/>
      <c r="E57" s="77"/>
      <c r="F57" s="135"/>
      <c r="G57" s="45"/>
      <c r="H57" s="170">
        <v>9</v>
      </c>
      <c r="I57" s="171" t="s">
        <v>47</v>
      </c>
      <c r="J57" s="196">
        <f t="shared" si="0"/>
        <v>0</v>
      </c>
      <c r="K57" s="203">
        <f>J57/J69</f>
        <v>0</v>
      </c>
      <c r="L57" s="6"/>
      <c r="M57" s="6"/>
    </row>
    <row r="58" spans="1:13" ht="15.6" customHeight="1">
      <c r="A58" s="109"/>
      <c r="H58" s="170">
        <v>10</v>
      </c>
      <c r="I58" s="171" t="s">
        <v>49</v>
      </c>
      <c r="J58" s="196">
        <f t="shared" si="0"/>
        <v>0</v>
      </c>
      <c r="K58" s="203">
        <f>J58/J69</f>
        <v>0</v>
      </c>
      <c r="L58" s="6"/>
      <c r="M58" s="6"/>
    </row>
    <row r="59" spans="1:13" ht="15.6" customHeight="1">
      <c r="A59" s="109"/>
      <c r="H59" s="170">
        <v>11</v>
      </c>
      <c r="I59" s="171" t="s">
        <v>48</v>
      </c>
      <c r="J59" s="196">
        <f t="shared" si="0"/>
        <v>0</v>
      </c>
      <c r="K59" s="203">
        <f>J59/J69</f>
        <v>0</v>
      </c>
      <c r="L59" s="6"/>
      <c r="M59" s="6"/>
    </row>
    <row r="60" spans="1:13" ht="15.6" customHeight="1">
      <c r="A60" s="106"/>
      <c r="H60" s="170">
        <v>12</v>
      </c>
      <c r="I60" s="171" t="s">
        <v>34</v>
      </c>
      <c r="J60" s="196">
        <f t="shared" si="0"/>
        <v>0</v>
      </c>
      <c r="K60" s="203">
        <f>J60/J69</f>
        <v>0</v>
      </c>
      <c r="L60" s="6"/>
      <c r="M60" s="6"/>
    </row>
    <row r="61" spans="1:13" ht="15.6" customHeight="1">
      <c r="A61" s="106"/>
      <c r="H61" s="170">
        <v>13</v>
      </c>
      <c r="I61" s="171" t="s">
        <v>57</v>
      </c>
      <c r="J61" s="196">
        <f t="shared" si="0"/>
        <v>0</v>
      </c>
      <c r="K61" s="203">
        <f>J61/J69</f>
        <v>0</v>
      </c>
      <c r="L61" s="6"/>
      <c r="M61" s="6"/>
    </row>
    <row r="62" spans="1:13" ht="15.6" customHeight="1">
      <c r="A62" s="106"/>
      <c r="H62" s="172">
        <v>14</v>
      </c>
      <c r="I62" s="173" t="s">
        <v>50</v>
      </c>
      <c r="J62" s="196">
        <f t="shared" si="0"/>
        <v>0</v>
      </c>
      <c r="K62" s="203">
        <f>J62/J69</f>
        <v>0</v>
      </c>
      <c r="L62" s="6"/>
      <c r="M62" s="6"/>
    </row>
    <row r="63" spans="1:13" ht="15.6" customHeight="1">
      <c r="A63" s="106"/>
      <c r="H63" s="174"/>
      <c r="I63" s="175"/>
      <c r="J63" s="196">
        <f t="shared" si="0"/>
        <v>0</v>
      </c>
      <c r="K63" s="203">
        <f>J63/J69</f>
        <v>0</v>
      </c>
      <c r="L63" s="6"/>
      <c r="M63" s="6"/>
    </row>
    <row r="64" spans="1:13" ht="15.6" customHeight="1">
      <c r="A64" s="106"/>
      <c r="C64" s="135"/>
      <c r="D64" s="135"/>
      <c r="E64" s="77"/>
      <c r="F64" s="135"/>
      <c r="G64" s="45"/>
      <c r="H64" s="176"/>
      <c r="I64" s="177"/>
      <c r="J64" s="196">
        <f t="shared" si="0"/>
        <v>0</v>
      </c>
      <c r="K64" s="203">
        <f>J64/J69</f>
        <v>0</v>
      </c>
      <c r="L64" s="6"/>
      <c r="M64" s="6"/>
    </row>
    <row r="65" spans="1:13" ht="15.6" customHeight="1">
      <c r="A65" s="106"/>
      <c r="H65" s="178"/>
      <c r="I65" s="173"/>
      <c r="J65" s="196">
        <f t="shared" si="0"/>
        <v>0</v>
      </c>
      <c r="K65" s="203">
        <f>J65/J69</f>
        <v>0</v>
      </c>
      <c r="L65" s="6"/>
      <c r="M65" s="6"/>
    </row>
    <row r="66" spans="1:13" ht="15.6" customHeight="1">
      <c r="A66" s="106"/>
      <c r="H66" s="179"/>
      <c r="I66" s="188"/>
      <c r="J66" s="196">
        <f t="shared" si="0"/>
        <v>0</v>
      </c>
      <c r="K66" s="203">
        <f>J66/J69</f>
        <v>0</v>
      </c>
      <c r="L66" s="6"/>
      <c r="M66" s="6"/>
    </row>
    <row r="67" spans="1:13" ht="15.6" customHeight="1">
      <c r="A67" s="106"/>
      <c r="H67" s="176"/>
      <c r="I67" s="189"/>
      <c r="J67" s="196">
        <f t="shared" si="0"/>
        <v>0</v>
      </c>
      <c r="K67" s="203">
        <f>J67/J69</f>
        <v>0</v>
      </c>
      <c r="L67" s="6"/>
      <c r="M67" s="6"/>
    </row>
    <row r="68" spans="1:13" ht="15.6" customHeight="1">
      <c r="A68" s="106"/>
      <c r="H68" s="181"/>
      <c r="I68" s="190"/>
      <c r="J68" s="197">
        <f t="shared" si="0"/>
        <v>0</v>
      </c>
      <c r="K68" s="203">
        <f>J68/J69</f>
        <v>0</v>
      </c>
      <c r="L68" s="6"/>
      <c r="M68" s="6"/>
    </row>
    <row r="69" spans="1:13" ht="15.6" customHeight="1">
      <c r="A69" s="109"/>
      <c r="C69" s="78"/>
      <c r="D69" s="99"/>
      <c r="F69" s="78"/>
      <c r="G69" s="45"/>
      <c r="H69" s="160"/>
      <c r="I69" s="159"/>
      <c r="J69" s="198">
        <f>SUM(J49:J68)</f>
        <v>100</v>
      </c>
      <c r="K69" s="202"/>
      <c r="L69" s="6"/>
      <c r="M69" s="6"/>
    </row>
    <row r="70" spans="1:13" ht="15.6" customHeight="1">
      <c r="A70" s="106"/>
      <c r="C70" s="78"/>
      <c r="D70" s="78"/>
      <c r="E70" s="99"/>
      <c r="F70" s="78"/>
      <c r="G70" s="45"/>
      <c r="H70" s="136"/>
      <c r="I70" s="134"/>
      <c r="J70" s="134"/>
      <c r="K70" s="116"/>
      <c r="L70" s="6"/>
      <c r="M70" s="6"/>
    </row>
    <row r="71" spans="1:13" ht="15.6" customHeight="1">
      <c r="A71" s="109"/>
      <c r="C71" s="78"/>
      <c r="D71" s="78"/>
      <c r="E71" s="99"/>
      <c r="F71" s="78"/>
      <c r="G71" s="45"/>
      <c r="H71" s="136"/>
      <c r="I71" s="134"/>
      <c r="J71" s="134"/>
      <c r="K71" s="116"/>
      <c r="L71" s="6"/>
      <c r="M71" s="6"/>
    </row>
    <row r="72" spans="1:13" ht="15.6" customHeight="1">
      <c r="A72" s="106"/>
      <c r="C72" s="78"/>
      <c r="D72" s="78"/>
      <c r="E72" s="99"/>
      <c r="F72" s="78"/>
      <c r="G72" s="45"/>
      <c r="H72" s="136"/>
      <c r="I72" s="134"/>
      <c r="J72" s="134"/>
      <c r="K72" s="116"/>
      <c r="L72" s="6"/>
      <c r="M72" s="6"/>
    </row>
    <row r="73" spans="1:13" ht="15.6" customHeight="1">
      <c r="A73" s="106"/>
      <c r="B73" s="248"/>
      <c r="C73" s="137"/>
      <c r="D73" s="137"/>
      <c r="E73" s="138"/>
      <c r="F73" s="135"/>
      <c r="G73" s="45"/>
      <c r="H73" s="136"/>
      <c r="I73" s="134"/>
      <c r="J73" s="134"/>
      <c r="K73" s="116"/>
      <c r="L73" s="6"/>
      <c r="M73" s="6"/>
    </row>
    <row r="74" spans="1:13" ht="15.6" customHeight="1">
      <c r="A74" s="106"/>
      <c r="C74" s="78"/>
      <c r="D74" s="78"/>
      <c r="E74" s="99"/>
      <c r="F74" s="78"/>
      <c r="G74" s="45"/>
      <c r="H74" s="136"/>
      <c r="I74" s="134"/>
      <c r="J74" s="134"/>
      <c r="K74" s="116"/>
      <c r="L74" s="6"/>
      <c r="M74" s="6"/>
    </row>
    <row r="75" spans="1:13" ht="15.6" customHeight="1">
      <c r="A75" s="106"/>
      <c r="C75" s="78"/>
      <c r="D75" s="78"/>
      <c r="E75" s="99"/>
      <c r="F75" s="78"/>
      <c r="G75" s="45"/>
      <c r="H75" s="136"/>
      <c r="I75" s="134"/>
      <c r="J75" s="134"/>
      <c r="K75" s="116"/>
      <c r="L75" s="6"/>
      <c r="M75" s="6"/>
    </row>
    <row r="76" spans="1:13" ht="15.6" customHeight="1">
      <c r="A76" s="106"/>
      <c r="C76" s="78"/>
      <c r="D76" s="78"/>
      <c r="E76" s="99"/>
      <c r="F76" s="78"/>
      <c r="G76" s="45"/>
      <c r="H76" s="136"/>
      <c r="I76" s="134"/>
      <c r="J76" s="134"/>
      <c r="K76" s="116"/>
      <c r="L76" s="6"/>
      <c r="M76" s="6"/>
    </row>
    <row r="77" spans="1:13" ht="15.6" customHeight="1">
      <c r="A77" s="106"/>
      <c r="C77" s="78"/>
      <c r="D77" s="78"/>
      <c r="E77" s="99"/>
      <c r="F77" s="78"/>
      <c r="G77" s="45"/>
      <c r="H77" s="136"/>
      <c r="I77" s="134"/>
      <c r="J77" s="134"/>
      <c r="K77" s="116"/>
      <c r="L77" s="6"/>
      <c r="M77" s="6"/>
    </row>
    <row r="78" spans="1:13" ht="15.6" customHeight="1">
      <c r="A78" s="106"/>
      <c r="C78" s="78"/>
      <c r="D78" s="99"/>
      <c r="E78" s="99"/>
      <c r="F78" s="78"/>
      <c r="G78" s="45"/>
      <c r="H78" s="136"/>
      <c r="I78" s="134"/>
      <c r="J78" s="134"/>
      <c r="K78" s="116"/>
      <c r="L78" s="6"/>
      <c r="M78" s="6"/>
    </row>
    <row r="79" spans="1:13" ht="15.6" customHeight="1">
      <c r="A79" s="106"/>
      <c r="B79" s="247"/>
      <c r="C79" s="78"/>
      <c r="D79" s="99"/>
      <c r="E79" s="99"/>
      <c r="F79" s="78"/>
      <c r="G79" s="45"/>
      <c r="H79" s="136"/>
      <c r="I79" s="134"/>
      <c r="J79" s="134"/>
      <c r="K79" s="116"/>
      <c r="L79" s="6"/>
      <c r="M79" s="6"/>
    </row>
    <row r="80" spans="1:13" ht="15.6" customHeight="1">
      <c r="A80" s="139"/>
      <c r="C80" s="78"/>
      <c r="D80" s="78"/>
      <c r="E80" s="99"/>
      <c r="F80" s="78"/>
      <c r="G80" s="45"/>
      <c r="H80" s="136"/>
      <c r="I80" s="134"/>
      <c r="J80" s="134"/>
      <c r="K80" s="116"/>
      <c r="L80" s="6"/>
      <c r="M80" s="6"/>
    </row>
    <row r="81" spans="1:13" ht="15.6" customHeight="1">
      <c r="A81" s="139"/>
      <c r="C81" s="78"/>
      <c r="D81" s="78"/>
      <c r="E81" s="99"/>
      <c r="F81" s="78"/>
      <c r="G81" s="45"/>
      <c r="H81" s="136"/>
      <c r="I81" s="134"/>
      <c r="J81" s="134"/>
      <c r="K81" s="116"/>
      <c r="L81" s="6"/>
      <c r="M81" s="6"/>
    </row>
    <row r="82" spans="1:13" ht="15.6" customHeight="1">
      <c r="A82" s="139"/>
      <c r="C82" s="78"/>
      <c r="D82" s="78"/>
      <c r="E82" s="99"/>
      <c r="F82" s="78"/>
      <c r="G82" s="45"/>
      <c r="H82" s="136"/>
      <c r="I82" s="134"/>
      <c r="J82" s="134"/>
      <c r="K82" s="116"/>
      <c r="L82" s="6"/>
      <c r="M82" s="6"/>
    </row>
    <row r="83" spans="1:13" ht="15.6" customHeight="1">
      <c r="A83" s="139"/>
      <c r="H83" s="136"/>
      <c r="I83" s="134"/>
      <c r="J83" s="134"/>
      <c r="K83" s="116"/>
      <c r="L83" s="6"/>
      <c r="M83" s="6"/>
    </row>
    <row r="84" spans="1:13" ht="15.6" customHeight="1">
      <c r="A84" s="106"/>
      <c r="C84" s="78"/>
      <c r="D84" s="99"/>
      <c r="F84" s="78"/>
      <c r="G84" s="45"/>
      <c r="H84" s="136"/>
      <c r="I84" s="134"/>
      <c r="J84" s="134"/>
      <c r="K84" s="116"/>
      <c r="L84" s="6"/>
      <c r="M84" s="6"/>
    </row>
    <row r="85" spans="1:13" ht="15.6" customHeight="1">
      <c r="A85" s="106"/>
      <c r="C85" s="78"/>
      <c r="D85" s="99"/>
      <c r="E85" s="99"/>
      <c r="F85" s="78"/>
      <c r="G85" s="45"/>
      <c r="H85" s="136"/>
      <c r="I85" s="134"/>
      <c r="J85" s="134"/>
      <c r="K85" s="116"/>
      <c r="L85" s="6"/>
      <c r="M85" s="6"/>
    </row>
    <row r="86" spans="1:13" ht="15.6" customHeight="1">
      <c r="A86" s="106"/>
      <c r="C86" s="78"/>
      <c r="D86" s="99"/>
      <c r="E86" s="99"/>
      <c r="F86" s="78"/>
      <c r="G86" s="45"/>
      <c r="H86" s="136"/>
      <c r="I86" s="134"/>
      <c r="J86" s="134"/>
      <c r="K86" s="116"/>
      <c r="L86" s="6"/>
      <c r="M86" s="6"/>
    </row>
    <row r="87" spans="1:13" ht="15.6" customHeight="1">
      <c r="A87" s="106"/>
      <c r="C87" s="78"/>
      <c r="D87" s="78"/>
      <c r="E87" s="99"/>
      <c r="F87" s="78"/>
      <c r="G87" s="45"/>
      <c r="H87" s="136"/>
      <c r="I87" s="134"/>
      <c r="J87" s="134"/>
      <c r="K87" s="116"/>
      <c r="L87" s="6"/>
      <c r="M87" s="6"/>
    </row>
    <row r="88" spans="1:13" ht="15.6" customHeight="1">
      <c r="A88" s="106"/>
      <c r="C88" s="78"/>
      <c r="D88" s="78"/>
      <c r="E88" s="99"/>
      <c r="F88" s="78"/>
      <c r="G88" s="45"/>
      <c r="H88" s="136"/>
      <c r="I88" s="134"/>
      <c r="J88" s="134"/>
      <c r="K88" s="116"/>
      <c r="L88" s="6"/>
      <c r="M88" s="6"/>
    </row>
    <row r="89" spans="1:13" ht="15.6" customHeight="1">
      <c r="A89" s="106"/>
      <c r="C89" s="78"/>
      <c r="D89" s="78"/>
      <c r="E89" s="99"/>
      <c r="F89" s="78"/>
      <c r="G89" s="45"/>
      <c r="H89" s="136"/>
      <c r="I89" s="134"/>
      <c r="J89" s="134"/>
      <c r="K89" s="116"/>
      <c r="L89" s="6"/>
      <c r="M89" s="6"/>
    </row>
    <row r="90" spans="1:13" ht="15.6" customHeight="1">
      <c r="A90" s="106"/>
      <c r="C90" s="78"/>
      <c r="D90" s="78"/>
      <c r="E90" s="99"/>
      <c r="F90" s="78"/>
      <c r="G90" s="45"/>
      <c r="H90" s="136"/>
      <c r="I90" s="134"/>
      <c r="J90" s="134"/>
      <c r="K90" s="116"/>
      <c r="L90" s="6"/>
      <c r="M90" s="6"/>
    </row>
    <row r="91" spans="1:13" ht="15.6" customHeight="1">
      <c r="A91" s="106"/>
      <c r="C91" s="78"/>
      <c r="D91" s="78"/>
      <c r="E91" s="99"/>
      <c r="F91" s="78"/>
      <c r="G91" s="45"/>
      <c r="H91" s="136"/>
      <c r="I91" s="134"/>
      <c r="J91" s="134"/>
      <c r="K91" s="116"/>
      <c r="L91" s="6"/>
      <c r="M91" s="6"/>
    </row>
    <row r="92" spans="1:13" ht="15.6" customHeight="1">
      <c r="A92" s="106"/>
      <c r="C92" s="78"/>
      <c r="D92" s="78"/>
      <c r="E92" s="99"/>
      <c r="F92" s="78"/>
      <c r="G92" s="45"/>
      <c r="H92" s="136"/>
      <c r="I92" s="134"/>
      <c r="J92" s="134"/>
      <c r="K92" s="116"/>
      <c r="L92" s="6"/>
      <c r="M92" s="6"/>
    </row>
    <row r="93" spans="1:13" ht="15.6" customHeight="1">
      <c r="A93" s="106"/>
      <c r="C93" s="78"/>
      <c r="D93" s="78"/>
      <c r="E93" s="99"/>
      <c r="F93" s="78"/>
      <c r="G93" s="45"/>
      <c r="H93" s="136"/>
      <c r="I93" s="134"/>
      <c r="J93" s="134"/>
      <c r="K93" s="116"/>
      <c r="L93" s="6"/>
      <c r="M93" s="6"/>
    </row>
    <row r="94" spans="1:13" ht="15.6" customHeight="1">
      <c r="A94" s="106"/>
      <c r="C94" s="78"/>
      <c r="E94" s="99"/>
      <c r="F94" s="78"/>
      <c r="G94" s="45"/>
      <c r="H94" s="136"/>
      <c r="I94" s="134"/>
      <c r="J94" s="134"/>
      <c r="K94" s="116"/>
      <c r="L94" s="6"/>
      <c r="M94" s="6"/>
    </row>
    <row r="95" spans="1:13" ht="15.6" customHeight="1">
      <c r="A95" s="106"/>
      <c r="C95" s="78"/>
      <c r="D95" s="78"/>
      <c r="E95" s="99"/>
      <c r="F95" s="78"/>
      <c r="G95" s="45"/>
      <c r="H95" s="136"/>
      <c r="I95" s="134"/>
      <c r="J95" s="134"/>
      <c r="K95" s="116"/>
      <c r="L95" s="6"/>
      <c r="M95" s="6"/>
    </row>
    <row r="96" spans="1:13" ht="15.6" customHeight="1">
      <c r="A96" s="106"/>
      <c r="C96" s="78"/>
      <c r="D96" s="78"/>
      <c r="E96" s="99"/>
      <c r="F96" s="78"/>
      <c r="G96" s="45"/>
      <c r="H96" s="136"/>
      <c r="I96" s="134"/>
      <c r="J96" s="134"/>
      <c r="K96" s="116"/>
      <c r="L96" s="6"/>
      <c r="M96" s="6"/>
    </row>
    <row r="97" spans="1:13" ht="15.6" customHeight="1">
      <c r="A97" s="106"/>
      <c r="C97" s="78"/>
      <c r="D97" s="78"/>
      <c r="E97" s="99"/>
      <c r="F97" s="78"/>
      <c r="G97" s="45"/>
      <c r="H97" s="136"/>
      <c r="I97" s="134"/>
      <c r="J97" s="134"/>
      <c r="K97" s="116"/>
      <c r="L97" s="6"/>
      <c r="M97" s="6"/>
    </row>
    <row r="98" spans="1:13" ht="15.6" customHeight="1">
      <c r="A98" s="109"/>
      <c r="C98" s="78"/>
      <c r="E98" s="78"/>
      <c r="F98" s="78"/>
      <c r="G98" s="45"/>
      <c r="H98" s="136"/>
      <c r="I98" s="134"/>
      <c r="J98" s="134"/>
      <c r="K98" s="116"/>
      <c r="L98" s="6"/>
      <c r="M98" s="6"/>
    </row>
    <row r="99" spans="1:13" ht="15.6" customHeight="1">
      <c r="A99" s="109"/>
      <c r="B99" s="249"/>
      <c r="C99" s="78"/>
      <c r="E99" s="78"/>
      <c r="F99" s="78"/>
      <c r="G99" s="45"/>
      <c r="H99" s="136"/>
      <c r="I99" s="134"/>
      <c r="J99" s="134"/>
      <c r="K99" s="116"/>
      <c r="L99" s="6"/>
      <c r="M99" s="6"/>
    </row>
    <row r="100" spans="1:13" ht="15.6" customHeight="1">
      <c r="A100" s="109"/>
      <c r="B100" s="249"/>
      <c r="C100" s="78"/>
      <c r="D100" s="78"/>
      <c r="E100" s="99"/>
      <c r="F100" s="78"/>
      <c r="G100" s="45"/>
      <c r="H100" s="136"/>
      <c r="I100" s="134"/>
      <c r="J100" s="134"/>
      <c r="K100" s="116"/>
      <c r="L100" s="6"/>
      <c r="M100" s="6"/>
    </row>
    <row r="101" spans="1:13" ht="15.6" customHeight="1">
      <c r="A101" s="109"/>
      <c r="B101" s="249"/>
      <c r="C101" s="78"/>
      <c r="D101" s="78"/>
      <c r="E101" s="99"/>
      <c r="F101" s="78"/>
      <c r="G101" s="45"/>
      <c r="H101" s="136"/>
      <c r="I101" s="134"/>
      <c r="J101" s="134"/>
      <c r="K101" s="116"/>
      <c r="L101" s="6"/>
      <c r="M101" s="6"/>
    </row>
    <row r="102" spans="1:13" ht="15.6" customHeight="1">
      <c r="A102" s="140"/>
      <c r="H102" s="136"/>
      <c r="I102" s="134"/>
      <c r="J102" s="134"/>
      <c r="K102" s="116"/>
      <c r="L102" s="6"/>
      <c r="M102" s="6"/>
    </row>
    <row r="103" spans="1:13" ht="15.6" customHeight="1">
      <c r="A103" s="140"/>
      <c r="B103" s="244"/>
      <c r="C103" s="141"/>
      <c r="D103" s="141"/>
      <c r="E103" s="141"/>
      <c r="F103" s="141"/>
      <c r="G103" s="142"/>
      <c r="H103" s="136"/>
      <c r="I103" s="134"/>
      <c r="J103" s="134"/>
      <c r="K103" s="116"/>
      <c r="L103" s="6"/>
      <c r="M103" s="6"/>
    </row>
    <row r="104" spans="1:13" ht="15.6" customHeight="1">
      <c r="A104" s="140"/>
      <c r="B104" s="245"/>
      <c r="C104" s="141"/>
      <c r="D104" s="141"/>
      <c r="E104" s="141"/>
      <c r="F104" s="141"/>
      <c r="G104" s="142"/>
      <c r="H104" s="81"/>
      <c r="L104" s="6"/>
      <c r="M104" s="6"/>
    </row>
    <row r="105" spans="1:13" ht="15.6" customHeight="1">
      <c r="A105" s="140"/>
      <c r="H105" s="81"/>
      <c r="L105" s="6"/>
      <c r="M105" s="6"/>
    </row>
    <row r="106" spans="1:13" ht="15.6" customHeight="1">
      <c r="A106" s="140"/>
      <c r="B106" s="245"/>
      <c r="C106" s="141"/>
      <c r="D106" s="141"/>
      <c r="E106" s="141"/>
      <c r="F106" s="141"/>
      <c r="G106" s="142"/>
      <c r="H106" s="81"/>
      <c r="L106" s="6"/>
      <c r="M106" s="6"/>
    </row>
    <row r="107" spans="1:13" ht="15.6" customHeight="1">
      <c r="C107" s="78"/>
      <c r="D107" s="78"/>
      <c r="E107" s="99"/>
      <c r="F107" s="78"/>
      <c r="G107" s="45"/>
      <c r="H107" s="81"/>
      <c r="L107" s="6"/>
      <c r="M107" s="6"/>
    </row>
    <row r="108" spans="1:13" ht="15.6" customHeight="1">
      <c r="C108" s="78"/>
      <c r="D108" s="78"/>
      <c r="E108" s="99"/>
      <c r="F108" s="78"/>
      <c r="G108" s="45"/>
      <c r="H108" s="81"/>
      <c r="L108" s="6"/>
      <c r="M108" s="6"/>
    </row>
    <row r="109" spans="1:13" ht="15.6" customHeight="1">
      <c r="C109" s="78"/>
      <c r="D109" s="78"/>
      <c r="E109" s="99"/>
      <c r="F109" s="78"/>
      <c r="G109" s="45"/>
      <c r="H109" s="81"/>
      <c r="L109" s="6" t="s">
        <v>15</v>
      </c>
      <c r="M109" s="6"/>
    </row>
    <row r="110" spans="1:13" ht="15.6" customHeight="1">
      <c r="C110" s="78"/>
      <c r="D110" s="78"/>
      <c r="E110" s="99"/>
      <c r="F110" s="78"/>
      <c r="G110" s="45"/>
      <c r="H110" s="81"/>
      <c r="L110" s="6"/>
      <c r="M110" s="6"/>
    </row>
    <row r="111" spans="1:13" ht="15.6" customHeight="1">
      <c r="H111" s="81"/>
      <c r="L111" s="6"/>
      <c r="M111" s="6"/>
    </row>
    <row r="112" spans="1:13" ht="15.6" customHeight="1">
      <c r="C112" s="78"/>
      <c r="D112" s="78"/>
      <c r="E112" s="99"/>
      <c r="F112" s="78"/>
      <c r="G112" s="45"/>
      <c r="H112" s="81"/>
      <c r="L112" s="6"/>
      <c r="M112" s="6"/>
    </row>
    <row r="113" spans="3:13" ht="15.6" customHeight="1">
      <c r="C113" s="78"/>
      <c r="D113" s="78"/>
      <c r="E113" s="99"/>
      <c r="F113" s="78"/>
      <c r="G113" s="45"/>
      <c r="H113" s="81"/>
      <c r="L113" s="6"/>
      <c r="M113" s="6"/>
    </row>
    <row r="114" spans="3:13" ht="15.6" customHeight="1">
      <c r="C114" s="78"/>
      <c r="D114" s="78"/>
      <c r="E114" s="99"/>
      <c r="F114" s="78"/>
      <c r="G114" s="45"/>
      <c r="H114" s="81"/>
      <c r="L114" s="6"/>
      <c r="M114" s="6"/>
    </row>
    <row r="115" spans="3:13" ht="15.6" customHeight="1">
      <c r="C115" s="78"/>
      <c r="D115" s="78"/>
      <c r="E115" s="99"/>
      <c r="F115" s="78"/>
      <c r="G115" s="45"/>
      <c r="H115" s="81"/>
      <c r="L115" s="6"/>
      <c r="M115" s="6"/>
    </row>
    <row r="116" spans="3:13" ht="15.6" customHeight="1">
      <c r="C116" s="78"/>
      <c r="D116" s="78"/>
      <c r="E116" s="99"/>
      <c r="F116" s="78"/>
      <c r="G116" s="45"/>
      <c r="H116" s="81"/>
      <c r="L116" s="6"/>
      <c r="M116" s="6"/>
    </row>
    <row r="117" spans="3:13" ht="15.6" customHeight="1">
      <c r="C117" s="78"/>
      <c r="D117" s="78"/>
      <c r="E117" s="99"/>
      <c r="F117" s="78"/>
      <c r="G117" s="45"/>
      <c r="H117" s="81"/>
      <c r="L117" s="6"/>
      <c r="M117" s="6"/>
    </row>
    <row r="118" spans="3:13" ht="15.6" customHeight="1">
      <c r="C118" s="78"/>
      <c r="D118" s="78"/>
      <c r="E118" s="99"/>
      <c r="F118" s="78"/>
      <c r="G118" s="45"/>
      <c r="H118" s="81"/>
      <c r="L118" s="6"/>
      <c r="M118" s="6"/>
    </row>
    <row r="119" spans="3:13" ht="15.6" customHeight="1">
      <c r="C119" s="78"/>
      <c r="D119" s="78"/>
      <c r="E119" s="99"/>
      <c r="F119" s="78"/>
      <c r="G119" s="45"/>
      <c r="H119" s="81"/>
      <c r="L119" s="6"/>
      <c r="M119" s="6"/>
    </row>
    <row r="120" spans="3:13" ht="15.6" customHeight="1">
      <c r="C120" s="78"/>
      <c r="D120" s="99"/>
      <c r="F120" s="78"/>
      <c r="G120" s="45"/>
      <c r="H120" s="81"/>
      <c r="L120" s="6"/>
      <c r="M120" s="6"/>
    </row>
    <row r="121" spans="3:13" ht="15.6" customHeight="1">
      <c r="C121" s="78"/>
      <c r="D121" s="78"/>
      <c r="E121" s="99"/>
      <c r="F121" s="78"/>
      <c r="G121" s="45"/>
      <c r="H121" s="81"/>
      <c r="L121" s="6"/>
      <c r="M121" s="6"/>
    </row>
    <row r="122" spans="3:13" ht="15.6" customHeight="1">
      <c r="C122" s="78"/>
      <c r="D122" s="78"/>
      <c r="E122" s="99"/>
      <c r="F122" s="78"/>
      <c r="G122" s="45"/>
      <c r="H122" s="81"/>
      <c r="L122" s="6"/>
      <c r="M122" s="6"/>
    </row>
    <row r="123" spans="3:13" ht="15.6" customHeight="1">
      <c r="C123" s="78"/>
      <c r="D123" s="78"/>
      <c r="E123" s="99"/>
      <c r="F123" s="78"/>
      <c r="G123" s="45"/>
      <c r="H123" s="81"/>
      <c r="L123" s="6"/>
      <c r="M123" s="6"/>
    </row>
    <row r="124" spans="3:13" ht="15.6" customHeight="1">
      <c r="C124" s="78"/>
      <c r="D124" s="78"/>
      <c r="E124" s="99"/>
      <c r="F124" s="78"/>
      <c r="G124" s="45"/>
      <c r="H124" s="81"/>
      <c r="L124" s="6"/>
      <c r="M124" s="6"/>
    </row>
    <row r="125" spans="3:13" ht="15.6" customHeight="1">
      <c r="C125" s="78"/>
      <c r="D125" s="99"/>
      <c r="E125" s="99"/>
      <c r="F125" s="78"/>
      <c r="G125" s="45"/>
      <c r="H125" s="81"/>
      <c r="K125" s="6">
        <v>5</v>
      </c>
      <c r="L125" s="6"/>
      <c r="M125" s="6"/>
    </row>
    <row r="126" spans="3:13" ht="15.6" customHeight="1">
      <c r="C126" s="78"/>
      <c r="D126" s="78"/>
      <c r="E126" s="99"/>
      <c r="F126" s="78"/>
      <c r="G126" s="45"/>
      <c r="H126" s="81"/>
      <c r="L126" s="6"/>
      <c r="M126" s="6"/>
    </row>
    <row r="127" spans="3:13" ht="15.6" customHeight="1">
      <c r="C127" s="78"/>
      <c r="D127" s="78"/>
      <c r="E127" s="99"/>
      <c r="F127" s="78"/>
      <c r="G127" s="45"/>
      <c r="H127" s="81"/>
      <c r="L127" s="6"/>
      <c r="M127" s="6"/>
    </row>
    <row r="128" spans="3:13" ht="15.6" customHeight="1">
      <c r="C128" s="78"/>
      <c r="D128" s="78"/>
      <c r="E128" s="99"/>
      <c r="F128" s="78"/>
      <c r="G128" s="45"/>
      <c r="H128" s="81"/>
      <c r="L128" s="6"/>
      <c r="M128" s="6"/>
    </row>
    <row r="129" spans="3:13" ht="15.6" customHeight="1">
      <c r="C129" s="78"/>
      <c r="D129" s="78"/>
      <c r="E129" s="99"/>
      <c r="F129" s="78"/>
      <c r="G129" s="45"/>
      <c r="H129" s="81"/>
      <c r="L129" s="6"/>
      <c r="M129" s="6"/>
    </row>
    <row r="130" spans="3:13" ht="15.6" customHeight="1">
      <c r="C130" s="78"/>
      <c r="D130" s="78"/>
      <c r="E130" s="99"/>
      <c r="F130" s="78"/>
      <c r="G130" s="45"/>
      <c r="H130" s="81"/>
      <c r="L130" s="6"/>
      <c r="M130" s="6"/>
    </row>
    <row r="131" spans="3:13" ht="15.6" customHeight="1">
      <c r="C131" s="78"/>
      <c r="D131" s="78"/>
      <c r="E131" s="99"/>
      <c r="F131" s="78"/>
      <c r="G131" s="45"/>
      <c r="H131" s="81"/>
      <c r="L131" s="6"/>
      <c r="M131" s="6"/>
    </row>
    <row r="132" spans="3:13" ht="15.6" customHeight="1">
      <c r="C132" s="78"/>
      <c r="D132" s="78"/>
      <c r="E132" s="78"/>
      <c r="F132" s="78"/>
      <c r="G132" s="45"/>
      <c r="H132" s="81"/>
      <c r="L132" s="6"/>
      <c r="M132" s="6"/>
    </row>
    <row r="133" spans="3:13" ht="15.6" customHeight="1">
      <c r="C133" s="78"/>
      <c r="D133" s="78"/>
      <c r="E133" s="99"/>
      <c r="F133" s="78"/>
      <c r="G133" s="45"/>
      <c r="H133" s="81"/>
      <c r="L133" s="6"/>
      <c r="M133" s="6"/>
    </row>
    <row r="134" spans="3:13" ht="15.6" customHeight="1">
      <c r="C134" s="78"/>
      <c r="D134" s="78"/>
      <c r="E134" s="99"/>
      <c r="F134" s="78"/>
      <c r="G134" s="45"/>
      <c r="H134" s="81"/>
      <c r="L134" s="6"/>
      <c r="M134" s="6"/>
    </row>
    <row r="135" spans="3:13" ht="15.6" customHeight="1">
      <c r="C135" s="78"/>
      <c r="D135" s="78"/>
      <c r="E135" s="99"/>
      <c r="F135" s="78"/>
      <c r="G135" s="45"/>
      <c r="H135" s="81"/>
      <c r="L135" s="6"/>
      <c r="M135" s="6"/>
    </row>
    <row r="136" spans="3:13" ht="15.6" customHeight="1">
      <c r="C136" s="78"/>
      <c r="D136" s="78"/>
      <c r="E136" s="99"/>
      <c r="F136" s="78"/>
      <c r="G136" s="45"/>
      <c r="H136" s="81"/>
      <c r="L136" s="6"/>
      <c r="M136" s="6"/>
    </row>
    <row r="137" spans="3:13" ht="15.6" customHeight="1">
      <c r="C137" s="78"/>
      <c r="D137" s="78"/>
      <c r="E137" s="99"/>
      <c r="F137" s="78"/>
      <c r="G137" s="45"/>
      <c r="H137" s="81"/>
      <c r="L137" s="6"/>
      <c r="M137" s="6"/>
    </row>
    <row r="138" spans="3:13" ht="15.6" customHeight="1">
      <c r="C138" s="78"/>
      <c r="D138" s="78"/>
      <c r="E138" s="99"/>
      <c r="F138" s="78"/>
      <c r="G138" s="45"/>
      <c r="H138" s="81">
        <v>2</v>
      </c>
      <c r="L138" s="6"/>
      <c r="M138" s="6"/>
    </row>
    <row r="139" spans="3:13" ht="15.6" customHeight="1">
      <c r="C139" s="78"/>
      <c r="D139" s="78"/>
      <c r="E139" s="78"/>
      <c r="F139" s="78"/>
      <c r="G139" s="45"/>
      <c r="H139" s="81"/>
      <c r="L139" s="6"/>
      <c r="M139" s="6"/>
    </row>
    <row r="140" spans="3:13" ht="15.6" customHeight="1">
      <c r="H140" s="81"/>
      <c r="L140" s="6"/>
      <c r="M140" s="6"/>
    </row>
    <row r="141" spans="3:13" ht="15.6" customHeight="1">
      <c r="C141" s="78"/>
      <c r="D141" s="78"/>
      <c r="E141" s="99"/>
      <c r="F141" s="78"/>
      <c r="G141" s="45"/>
      <c r="H141" s="81"/>
      <c r="L141" s="6"/>
      <c r="M141" s="6"/>
    </row>
    <row r="142" spans="3:13" ht="15.6" customHeight="1">
      <c r="C142" s="78"/>
      <c r="D142" s="78"/>
      <c r="E142" s="99"/>
      <c r="F142" s="78"/>
      <c r="G142" s="45"/>
      <c r="H142" s="81"/>
      <c r="L142" s="6"/>
      <c r="M142" s="6"/>
    </row>
    <row r="143" spans="3:13" ht="15.6" customHeight="1">
      <c r="C143" s="78"/>
      <c r="D143" s="78"/>
      <c r="E143" s="99"/>
      <c r="F143" s="78"/>
      <c r="G143" s="45"/>
      <c r="H143" s="81"/>
      <c r="L143" s="6"/>
      <c r="M143" s="6"/>
    </row>
    <row r="144" spans="3:13" ht="15.6" customHeight="1">
      <c r="C144" s="78"/>
      <c r="D144" s="78"/>
      <c r="E144" s="99"/>
      <c r="F144" s="78"/>
      <c r="G144" s="45"/>
      <c r="H144" s="81"/>
      <c r="L144" s="6"/>
      <c r="M144" s="6"/>
    </row>
    <row r="145" spans="1:13" ht="15.6" customHeight="1">
      <c r="C145" s="78"/>
      <c r="D145" s="78"/>
      <c r="E145" s="99"/>
      <c r="F145" s="78"/>
      <c r="G145" s="45"/>
      <c r="H145" s="81"/>
      <c r="L145" s="6"/>
      <c r="M145" s="6"/>
    </row>
    <row r="146" spans="1:13" ht="15.6" customHeight="1">
      <c r="C146" s="78"/>
      <c r="D146" s="78"/>
      <c r="E146" s="99"/>
      <c r="F146" s="78"/>
      <c r="G146" s="45"/>
      <c r="H146" s="81"/>
      <c r="L146" s="6"/>
      <c r="M146" s="6"/>
    </row>
    <row r="147" spans="1:13" ht="15.6" customHeight="1">
      <c r="C147" s="78"/>
      <c r="D147" s="78"/>
      <c r="E147" s="99"/>
      <c r="F147" s="78"/>
      <c r="G147" s="45"/>
      <c r="H147" s="81"/>
      <c r="L147" s="6"/>
      <c r="M147" s="6"/>
    </row>
    <row r="148" spans="1:13" ht="15.6" customHeight="1">
      <c r="C148" s="135"/>
      <c r="D148" s="135"/>
      <c r="E148" s="77"/>
      <c r="F148" s="135"/>
      <c r="G148" s="45"/>
      <c r="H148" s="81"/>
      <c r="L148" s="6"/>
      <c r="M148" s="6"/>
    </row>
    <row r="149" spans="1:13" ht="15.6" customHeight="1">
      <c r="C149" s="135"/>
      <c r="D149" s="135"/>
      <c r="E149" s="77"/>
      <c r="F149" s="135"/>
      <c r="G149" s="45"/>
      <c r="H149" s="81"/>
      <c r="L149" s="6"/>
      <c r="M149" s="6"/>
    </row>
    <row r="150" spans="1:13" ht="15.6" customHeight="1">
      <c r="A150" s="107"/>
      <c r="C150" s="135"/>
      <c r="D150" s="135"/>
      <c r="E150" s="77"/>
      <c r="F150" s="135"/>
      <c r="G150" s="45"/>
      <c r="H150" s="81"/>
      <c r="L150" s="6"/>
      <c r="M150" s="6"/>
    </row>
    <row r="151" spans="1:13" ht="15.6" customHeight="1">
      <c r="C151" s="135"/>
      <c r="D151" s="135"/>
      <c r="E151" s="77"/>
      <c r="F151" s="135"/>
      <c r="G151" s="45"/>
      <c r="H151" s="81"/>
      <c r="L151" s="6"/>
      <c r="M151" s="6"/>
    </row>
    <row r="152" spans="1:13" ht="15.6" customHeight="1">
      <c r="C152" s="78"/>
      <c r="D152" s="78"/>
      <c r="E152" s="99"/>
      <c r="F152" s="78"/>
      <c r="G152" s="45"/>
    </row>
    <row r="153" spans="1:13" ht="15.6" customHeight="1">
      <c r="C153" s="78"/>
      <c r="D153" s="78"/>
      <c r="E153" s="99"/>
      <c r="F153" s="78"/>
      <c r="G153" s="45"/>
    </row>
    <row r="154" spans="1:13" ht="15.6" customHeight="1">
      <c r="C154" s="78"/>
      <c r="D154" s="78"/>
      <c r="E154" s="78"/>
      <c r="F154" s="78"/>
      <c r="G154" s="45"/>
    </row>
    <row r="155" spans="1:13" ht="15.6" customHeight="1">
      <c r="C155" s="78"/>
      <c r="D155" s="78"/>
      <c r="E155" s="99"/>
      <c r="F155" s="78"/>
      <c r="G155" s="45"/>
    </row>
    <row r="156" spans="1:13" ht="15.6" customHeight="1">
      <c r="C156" s="78"/>
      <c r="D156" s="78"/>
      <c r="E156" s="99"/>
      <c r="F156" s="78"/>
      <c r="G156" s="45"/>
    </row>
    <row r="157" spans="1:13" ht="15.6" customHeight="1">
      <c r="C157" s="78"/>
      <c r="D157" s="78"/>
      <c r="E157" s="99"/>
      <c r="F157" s="78"/>
      <c r="G157" s="45"/>
    </row>
    <row r="158" spans="1:13" ht="15.6" customHeight="1">
      <c r="C158" s="78"/>
      <c r="D158" s="78"/>
      <c r="E158" s="99"/>
      <c r="F158" s="78"/>
      <c r="G158" s="45"/>
    </row>
    <row r="159" spans="1:13" ht="15.6" customHeight="1">
      <c r="C159" s="78"/>
      <c r="D159" s="78"/>
      <c r="E159" s="99"/>
      <c r="F159" s="78"/>
      <c r="G159" s="45"/>
    </row>
    <row r="160" spans="1:13" ht="15.6" customHeight="1">
      <c r="C160" s="78"/>
      <c r="D160" s="78"/>
      <c r="E160" s="99"/>
      <c r="F160" s="78"/>
      <c r="G160" s="45"/>
    </row>
    <row r="161" spans="3:7" ht="15.6" customHeight="1">
      <c r="C161" s="78"/>
      <c r="D161" s="78"/>
      <c r="E161" s="99"/>
      <c r="F161" s="78"/>
      <c r="G161" s="45"/>
    </row>
    <row r="162" spans="3:7" ht="15.6" customHeight="1">
      <c r="C162" s="78"/>
      <c r="D162" s="78"/>
      <c r="E162" s="99"/>
      <c r="F162" s="78"/>
      <c r="G162" s="45"/>
    </row>
    <row r="163" spans="3:7" ht="15.6" customHeight="1">
      <c r="C163" s="78"/>
      <c r="D163" s="78"/>
      <c r="E163" s="99"/>
      <c r="F163" s="78"/>
      <c r="G163" s="45"/>
    </row>
    <row r="164" spans="3:7" ht="15.6" customHeight="1">
      <c r="C164" s="78"/>
      <c r="D164" s="78"/>
      <c r="E164" s="99"/>
      <c r="F164" s="78"/>
      <c r="G164" s="45"/>
    </row>
    <row r="165" spans="3:7" ht="15.6" customHeight="1">
      <c r="C165" s="78"/>
      <c r="D165" s="78"/>
      <c r="E165" s="99"/>
      <c r="F165" s="78"/>
      <c r="G165" s="45"/>
    </row>
    <row r="166" spans="3:7" ht="15.6" customHeight="1">
      <c r="C166" s="78"/>
      <c r="D166" s="78"/>
      <c r="E166" s="99"/>
      <c r="F166" s="78"/>
      <c r="G166" s="45"/>
    </row>
    <row r="167" spans="3:7" ht="15.6" customHeight="1">
      <c r="C167" s="78"/>
      <c r="D167" s="78"/>
      <c r="E167" s="99"/>
      <c r="F167" s="78"/>
      <c r="G167" s="45"/>
    </row>
    <row r="168" spans="3:7" ht="15.6" customHeight="1">
      <c r="C168" s="78"/>
      <c r="D168" s="78"/>
      <c r="E168" s="99"/>
      <c r="F168" s="78"/>
      <c r="G168" s="45"/>
    </row>
    <row r="169" spans="3:7" ht="15.6" customHeight="1">
      <c r="C169" s="78"/>
      <c r="D169" s="99"/>
      <c r="F169" s="78"/>
      <c r="G169" s="45"/>
    </row>
    <row r="170" spans="3:7" ht="15.6" customHeight="1">
      <c r="C170" s="78"/>
      <c r="D170" s="78"/>
      <c r="E170" s="99"/>
      <c r="F170" s="78"/>
      <c r="G170" s="45"/>
    </row>
    <row r="171" spans="3:7" ht="15.6" customHeight="1">
      <c r="C171" s="78"/>
      <c r="D171" s="78"/>
      <c r="E171" s="99"/>
      <c r="F171" s="78"/>
      <c r="G171" s="45"/>
    </row>
    <row r="172" spans="3:7" ht="15.6" customHeight="1">
      <c r="C172" s="78"/>
      <c r="D172" s="78"/>
      <c r="E172" s="99"/>
      <c r="F172" s="78"/>
      <c r="G172" s="45"/>
    </row>
    <row r="173" spans="3:7" ht="15.6" customHeight="1">
      <c r="C173" s="78"/>
      <c r="D173" s="78"/>
      <c r="E173" s="99"/>
      <c r="F173" s="78"/>
      <c r="G173" s="45"/>
    </row>
    <row r="174" spans="3:7" ht="15.6" customHeight="1">
      <c r="C174" s="78"/>
      <c r="D174" s="78"/>
      <c r="E174" s="99"/>
      <c r="F174" s="78"/>
      <c r="G174" s="45"/>
    </row>
    <row r="175" spans="3:7" ht="15.6" customHeight="1">
      <c r="C175" s="78"/>
      <c r="D175" s="78"/>
      <c r="E175" s="99"/>
      <c r="F175" s="78"/>
      <c r="G175" s="45"/>
    </row>
    <row r="176" spans="3:7" ht="15.6" customHeight="1">
      <c r="C176" s="78"/>
      <c r="D176" s="78"/>
      <c r="E176" s="99"/>
      <c r="F176" s="78"/>
      <c r="G176" s="45"/>
    </row>
    <row r="177" spans="3:7" ht="15.6" customHeight="1">
      <c r="C177" s="78"/>
      <c r="D177" s="78"/>
      <c r="E177" s="99"/>
      <c r="F177" s="78"/>
      <c r="G177" s="45"/>
    </row>
    <row r="178" spans="3:7" ht="15.6" customHeight="1">
      <c r="C178" s="78"/>
      <c r="D178" s="78"/>
      <c r="E178" s="99"/>
      <c r="F178" s="78"/>
      <c r="G178" s="45"/>
    </row>
    <row r="179" spans="3:7" ht="15.6" customHeight="1">
      <c r="C179" s="78"/>
      <c r="D179" s="78"/>
      <c r="E179" s="99"/>
      <c r="F179" s="78"/>
      <c r="G179" s="45"/>
    </row>
    <row r="180" spans="3:7" ht="15.6" customHeight="1">
      <c r="C180" s="78"/>
      <c r="D180" s="78"/>
      <c r="E180" s="99"/>
      <c r="F180" s="78"/>
      <c r="G180" s="45"/>
    </row>
    <row r="181" spans="3:7" ht="15.6" customHeight="1">
      <c r="C181" s="78"/>
      <c r="D181" s="78"/>
      <c r="E181" s="99"/>
      <c r="F181" s="78"/>
      <c r="G181" s="45"/>
    </row>
    <row r="182" spans="3:7" ht="15.6" customHeight="1">
      <c r="C182" s="78"/>
      <c r="D182" s="78"/>
      <c r="E182" s="99"/>
      <c r="F182" s="78"/>
      <c r="G182" s="45"/>
    </row>
    <row r="183" spans="3:7" ht="15.6" customHeight="1">
      <c r="C183" s="78"/>
      <c r="D183" s="78"/>
      <c r="E183" s="99"/>
      <c r="F183" s="78"/>
      <c r="G183" s="45"/>
    </row>
    <row r="184" spans="3:7" ht="15.6" customHeight="1">
      <c r="C184" s="78"/>
      <c r="D184" s="99"/>
      <c r="E184" s="99"/>
      <c r="F184" s="78"/>
      <c r="G184" s="45"/>
    </row>
    <row r="185" spans="3:7" ht="15.6" customHeight="1">
      <c r="C185" s="78"/>
      <c r="D185" s="99"/>
      <c r="E185" s="99"/>
      <c r="F185" s="78"/>
      <c r="G185" s="45"/>
    </row>
    <row r="186" spans="3:7" ht="15.6" customHeight="1">
      <c r="C186" s="78"/>
      <c r="D186" s="78"/>
      <c r="E186" s="99"/>
      <c r="F186" s="78"/>
      <c r="G186" s="45"/>
    </row>
    <row r="187" spans="3:7" ht="15.6" customHeight="1">
      <c r="C187" s="78"/>
      <c r="D187" s="78"/>
      <c r="E187" s="99"/>
      <c r="F187" s="78"/>
      <c r="G187" s="45"/>
    </row>
    <row r="188" spans="3:7" ht="15.6" customHeight="1">
      <c r="C188" s="78"/>
      <c r="D188" s="78"/>
      <c r="E188" s="99"/>
      <c r="F188" s="78"/>
      <c r="G188" s="45"/>
    </row>
    <row r="189" spans="3:7" ht="15.6" customHeight="1">
      <c r="C189" s="78"/>
      <c r="D189" s="78"/>
      <c r="E189" s="99"/>
      <c r="F189" s="78"/>
      <c r="G189" s="45"/>
    </row>
    <row r="190" spans="3:7" ht="15.6" customHeight="1">
      <c r="C190" s="78"/>
      <c r="D190" s="78"/>
      <c r="E190" s="99"/>
      <c r="F190" s="78"/>
      <c r="G190" s="45"/>
    </row>
    <row r="191" spans="3:7" ht="15.6" customHeight="1">
      <c r="C191" s="78"/>
      <c r="D191" s="78"/>
      <c r="E191" s="99"/>
      <c r="F191" s="78"/>
      <c r="G191" s="45"/>
    </row>
    <row r="192" spans="3:7" ht="15.6" customHeight="1">
      <c r="C192" s="78"/>
      <c r="D192" s="78"/>
      <c r="E192" s="99"/>
      <c r="F192" s="78"/>
      <c r="G192" s="45"/>
    </row>
    <row r="193" spans="3:7" ht="15.6" customHeight="1">
      <c r="C193" s="78"/>
      <c r="D193" s="78"/>
      <c r="E193" s="99"/>
      <c r="F193" s="78"/>
      <c r="G193" s="45"/>
    </row>
    <row r="195" spans="3:7" ht="15.6" customHeight="1">
      <c r="C195" s="78"/>
      <c r="D195" s="78"/>
      <c r="E195" s="99"/>
      <c r="F195" s="78"/>
      <c r="G195" s="45"/>
    </row>
    <row r="196" spans="3:7" ht="15.6" customHeight="1">
      <c r="C196" s="78"/>
      <c r="D196" s="78"/>
      <c r="E196" s="99"/>
      <c r="F196" s="78"/>
      <c r="G196" s="45"/>
    </row>
    <row r="197" spans="3:7" ht="15.6" customHeight="1">
      <c r="C197" s="78"/>
      <c r="D197" s="78"/>
      <c r="E197" s="99"/>
      <c r="F197" s="78"/>
      <c r="G197" s="45"/>
    </row>
    <row r="198" spans="3:7" ht="15.6" customHeight="1">
      <c r="C198" s="78"/>
      <c r="D198" s="78"/>
      <c r="E198" s="99"/>
      <c r="F198" s="78"/>
      <c r="G198" s="45"/>
    </row>
    <row r="199" spans="3:7" ht="15.6" customHeight="1">
      <c r="C199" s="78"/>
      <c r="D199" s="78"/>
      <c r="E199" s="99"/>
      <c r="F199" s="78"/>
      <c r="G199" s="45"/>
    </row>
    <row r="200" spans="3:7" ht="15.6" customHeight="1">
      <c r="C200" s="78"/>
      <c r="D200" s="78"/>
      <c r="E200" s="99"/>
      <c r="F200" s="78"/>
      <c r="G200" s="45"/>
    </row>
    <row r="201" spans="3:7" ht="15.6" customHeight="1">
      <c r="C201" s="78"/>
      <c r="D201" s="78"/>
      <c r="E201" s="99"/>
      <c r="F201" s="78"/>
      <c r="G201" s="45"/>
    </row>
    <row r="202" spans="3:7" ht="15.6" customHeight="1">
      <c r="C202" s="78"/>
      <c r="D202" s="78"/>
      <c r="E202" s="99"/>
      <c r="F202" s="78"/>
      <c r="G202" s="45"/>
    </row>
    <row r="203" spans="3:7" ht="15.6" customHeight="1">
      <c r="C203" s="78"/>
      <c r="D203" s="78"/>
      <c r="E203" s="99"/>
      <c r="F203" s="78"/>
      <c r="G203" s="45"/>
    </row>
    <row r="204" spans="3:7" ht="15.6" customHeight="1">
      <c r="C204" s="78"/>
      <c r="D204" s="78"/>
      <c r="E204" s="99"/>
      <c r="F204" s="78"/>
      <c r="G204" s="45"/>
    </row>
    <row r="205" spans="3:7" ht="15.6" customHeight="1">
      <c r="C205" s="78"/>
      <c r="D205" s="78"/>
      <c r="E205" s="99"/>
      <c r="F205" s="78"/>
      <c r="G205" s="45"/>
    </row>
    <row r="206" spans="3:7" ht="15.6" customHeight="1">
      <c r="C206" s="78"/>
      <c r="D206" s="78"/>
      <c r="E206" s="99"/>
      <c r="F206" s="78"/>
      <c r="G206" s="45"/>
    </row>
    <row r="207" spans="3:7" ht="15.6" customHeight="1">
      <c r="C207" s="78"/>
      <c r="D207" s="78"/>
      <c r="E207" s="99"/>
      <c r="F207" s="78"/>
      <c r="G207" s="45"/>
    </row>
    <row r="208" spans="3:7" ht="15.6" customHeight="1">
      <c r="C208" s="78"/>
      <c r="D208" s="78"/>
      <c r="E208" s="99"/>
      <c r="F208" s="78"/>
      <c r="G208" s="45"/>
    </row>
    <row r="209" spans="3:7" ht="15.6" customHeight="1">
      <c r="C209" s="78"/>
      <c r="D209" s="78"/>
      <c r="E209" s="99"/>
      <c r="F209" s="78"/>
      <c r="G209" s="45"/>
    </row>
    <row r="210" spans="3:7" ht="15.6" customHeight="1">
      <c r="C210" s="78"/>
      <c r="D210" s="78"/>
      <c r="E210" s="99"/>
      <c r="F210" s="78"/>
      <c r="G210" s="45"/>
    </row>
    <row r="211" spans="3:7" ht="15.6" customHeight="1">
      <c r="C211" s="78"/>
      <c r="D211" s="78"/>
      <c r="E211" s="99"/>
      <c r="F211" s="78"/>
      <c r="G211" s="45"/>
    </row>
    <row r="212" spans="3:7" ht="15.6" customHeight="1">
      <c r="C212" s="78"/>
      <c r="D212" s="78"/>
      <c r="E212" s="99"/>
      <c r="F212" s="78"/>
      <c r="G212" s="45"/>
    </row>
    <row r="213" spans="3:7" ht="15.6" customHeight="1">
      <c r="C213" s="78"/>
      <c r="D213" s="78"/>
      <c r="E213" s="99"/>
      <c r="F213" s="78"/>
      <c r="G213" s="45"/>
    </row>
    <row r="224" spans="3:7" ht="15.6" customHeight="1">
      <c r="D224" s="76"/>
    </row>
  </sheetData>
  <autoFilter ref="A1:K194"/>
  <mergeCells count="2">
    <mergeCell ref="H25:I25"/>
    <mergeCell ref="H48:J48"/>
  </mergeCells>
  <conditionalFormatting sqref="I2 I49">
    <cfRule type="cellIs" dxfId="3" priority="5" operator="equal">
      <formula>"Mercado Estourado"</formula>
    </cfRule>
  </conditionalFormatting>
  <conditionalFormatting sqref="I26">
    <cfRule type="cellIs" dxfId="2" priority="3" operator="equal">
      <formula>"Mercado Estourado"</formula>
    </cfRule>
  </conditionalFormatting>
  <conditionalFormatting sqref="I26">
    <cfRule type="cellIs" dxfId="1" priority="2" operator="equal">
      <formula>"Mercado Estourado"</formula>
    </cfRule>
  </conditionalFormatting>
  <conditionalFormatting sqref="I26">
    <cfRule type="cellIs" dxfId="0" priority="1" operator="equal">
      <formula>"Mercado Estourado"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8"/>
  <sheetViews>
    <sheetView workbookViewId="0">
      <pane ySplit="2" topLeftCell="A3" activePane="bottomLeft" state="frozen"/>
      <selection activeCell="G63" sqref="G63"/>
      <selection pane="bottomLeft" activeCell="C19" sqref="C19"/>
    </sheetView>
  </sheetViews>
  <sheetFormatPr defaultColWidth="9.85546875" defaultRowHeight="5.25" customHeight="1"/>
  <cols>
    <col min="1" max="1" width="4.42578125" customWidth="1"/>
    <col min="2" max="2" width="11.7109375" style="24" customWidth="1"/>
    <col min="3" max="3" width="21.5703125" style="28" customWidth="1"/>
    <col min="4" max="4" width="3.85546875" style="15" customWidth="1"/>
    <col min="5" max="5" width="21.42578125" style="62" customWidth="1"/>
    <col min="6" max="6" width="3.85546875" style="15" customWidth="1"/>
    <col min="7" max="7" width="20.28515625" style="28" customWidth="1"/>
    <col min="8" max="8" width="3.85546875" style="15" customWidth="1"/>
    <col min="9" max="9" width="19" style="62" customWidth="1"/>
    <col min="10" max="10" width="3.85546875" style="72" customWidth="1"/>
    <col min="11" max="11" width="18.140625" style="62" customWidth="1"/>
    <col min="12" max="12" width="3.85546875" style="72" customWidth="1"/>
    <col min="13" max="13" width="19" style="28" customWidth="1"/>
    <col min="14" max="14" width="3.85546875" style="72" customWidth="1"/>
    <col min="15" max="15" width="20.28515625" style="62" customWidth="1"/>
    <col min="16" max="16" width="3.85546875" style="15" customWidth="1"/>
    <col min="17" max="17" width="20.85546875" style="21" customWidth="1"/>
    <col min="18" max="18" width="3.85546875" style="15" customWidth="1"/>
    <col min="19" max="19" width="23.28515625" style="62" customWidth="1"/>
    <col min="20" max="20" width="3.85546875" style="15" customWidth="1"/>
    <col min="21" max="21" width="28.85546875" customWidth="1"/>
    <col min="22" max="22" width="3.85546875" customWidth="1"/>
    <col min="23" max="23" width="22.7109375" style="56" customWidth="1"/>
    <col min="24" max="24" width="3.85546875" customWidth="1"/>
    <col min="25" max="25" width="25.140625" customWidth="1"/>
    <col min="26" max="26" width="3.5703125" customWidth="1"/>
  </cols>
  <sheetData>
    <row r="1" spans="1:29" ht="15.75" customHeight="1">
      <c r="A1" s="6"/>
      <c r="B1" s="4"/>
      <c r="C1" s="20"/>
      <c r="D1" s="17"/>
      <c r="E1" s="58"/>
      <c r="F1" s="17"/>
      <c r="G1" s="20"/>
      <c r="H1" s="17"/>
      <c r="I1" s="58"/>
      <c r="J1" s="64"/>
      <c r="K1" s="58"/>
      <c r="L1" s="64"/>
      <c r="M1" s="20"/>
      <c r="N1" s="64"/>
      <c r="O1" s="58"/>
      <c r="P1" s="17"/>
      <c r="Q1" s="35"/>
      <c r="R1" s="17"/>
      <c r="S1" s="58"/>
      <c r="T1" s="17"/>
      <c r="U1" s="35"/>
      <c r="V1" s="17"/>
      <c r="W1" s="58"/>
      <c r="X1" s="17"/>
      <c r="Y1" s="35"/>
      <c r="Z1" s="17"/>
      <c r="AA1" s="6"/>
      <c r="AB1" s="6"/>
      <c r="AC1" s="6"/>
    </row>
    <row r="2" spans="1:29" ht="15.75" customHeight="1">
      <c r="A2" s="27"/>
      <c r="B2" s="8" t="s">
        <v>16</v>
      </c>
      <c r="C2" s="42" t="s">
        <v>17</v>
      </c>
      <c r="D2" s="11"/>
      <c r="E2" s="5" t="s">
        <v>18</v>
      </c>
      <c r="F2" s="34"/>
      <c r="G2" s="3" t="s">
        <v>19</v>
      </c>
      <c r="H2" s="34"/>
      <c r="I2" s="3" t="s">
        <v>20</v>
      </c>
      <c r="J2" s="34"/>
      <c r="K2" s="3" t="s">
        <v>21</v>
      </c>
      <c r="L2" s="34"/>
      <c r="M2" s="3" t="s">
        <v>22</v>
      </c>
      <c r="N2" s="65"/>
      <c r="O2" s="3" t="s">
        <v>23</v>
      </c>
      <c r="P2" s="41"/>
      <c r="Q2" s="3" t="s">
        <v>24</v>
      </c>
      <c r="R2" s="41"/>
      <c r="S2" s="3" t="s">
        <v>25</v>
      </c>
      <c r="T2" s="41"/>
      <c r="U2" s="3" t="s">
        <v>26</v>
      </c>
      <c r="V2" s="41"/>
      <c r="W2" s="3" t="s">
        <v>27</v>
      </c>
      <c r="X2" s="41"/>
      <c r="Y2" s="3" t="s">
        <v>28</v>
      </c>
      <c r="Z2" s="41"/>
      <c r="AA2" s="7"/>
      <c r="AB2" s="6"/>
      <c r="AC2" s="6"/>
    </row>
    <row r="3" spans="1:29" ht="15" customHeight="1">
      <c r="A3" s="27"/>
      <c r="B3" s="22">
        <v>1</v>
      </c>
      <c r="C3" s="47"/>
      <c r="D3" s="18"/>
      <c r="E3" s="47"/>
      <c r="F3" s="85"/>
      <c r="G3" s="49"/>
      <c r="H3" s="85"/>
      <c r="I3" s="49"/>
      <c r="J3" s="85"/>
      <c r="K3" s="49"/>
      <c r="L3" s="85"/>
      <c r="M3" s="49"/>
      <c r="N3" s="86"/>
      <c r="O3" s="49"/>
      <c r="P3" s="48"/>
      <c r="Q3" s="49"/>
      <c r="R3" s="48"/>
      <c r="S3" s="49"/>
      <c r="T3" s="48"/>
      <c r="U3" s="49"/>
      <c r="V3" s="48"/>
      <c r="W3" s="49"/>
      <c r="X3" s="48"/>
      <c r="Y3" s="49"/>
      <c r="Z3" s="48"/>
      <c r="AA3" s="31"/>
      <c r="AB3" s="6"/>
      <c r="AC3" s="6"/>
    </row>
    <row r="4" spans="1:29" ht="15" customHeight="1">
      <c r="A4" s="27"/>
      <c r="B4" s="22">
        <v>2</v>
      </c>
      <c r="C4" s="47"/>
      <c r="D4" s="55"/>
      <c r="E4" s="47"/>
      <c r="F4" s="54"/>
      <c r="G4" s="29"/>
      <c r="H4" s="16"/>
      <c r="I4" s="100"/>
      <c r="J4" s="16"/>
      <c r="K4" s="29"/>
      <c r="L4" s="16"/>
      <c r="M4" s="47"/>
      <c r="N4" s="74"/>
      <c r="O4" s="29"/>
      <c r="P4" s="14"/>
      <c r="Q4" s="47"/>
      <c r="R4" s="46"/>
      <c r="S4" s="47"/>
      <c r="T4" s="46"/>
      <c r="U4" s="47"/>
      <c r="V4" s="46"/>
      <c r="W4" s="47"/>
      <c r="X4" s="46"/>
      <c r="Y4" s="47"/>
      <c r="Z4" s="46"/>
      <c r="AA4" s="31"/>
      <c r="AB4" s="6"/>
      <c r="AC4" s="6"/>
    </row>
    <row r="5" spans="1:29" ht="15" customHeight="1">
      <c r="A5" s="27"/>
      <c r="B5" s="22">
        <v>3</v>
      </c>
      <c r="C5" s="80"/>
      <c r="D5" s="13"/>
      <c r="E5" s="80"/>
      <c r="F5" s="54"/>
      <c r="G5" s="80"/>
      <c r="H5" s="54"/>
      <c r="I5" s="80"/>
      <c r="J5" s="54"/>
      <c r="K5" s="80"/>
      <c r="L5" s="54"/>
      <c r="M5" s="80"/>
      <c r="N5" s="74"/>
      <c r="O5" s="80"/>
      <c r="P5" s="46"/>
      <c r="Q5" s="80"/>
      <c r="R5" s="46"/>
      <c r="S5" s="80"/>
      <c r="T5" s="46"/>
      <c r="U5" s="80"/>
      <c r="V5" s="46"/>
      <c r="W5" s="80"/>
      <c r="X5" s="46"/>
      <c r="Y5" s="80"/>
      <c r="Z5" s="46"/>
      <c r="AA5" s="31"/>
      <c r="AB5" s="6"/>
      <c r="AC5" s="6"/>
    </row>
    <row r="6" spans="1:29" ht="15" customHeight="1">
      <c r="A6" s="27"/>
      <c r="B6" s="22">
        <v>4</v>
      </c>
      <c r="C6" s="47"/>
      <c r="D6" s="54"/>
      <c r="E6" s="47"/>
      <c r="F6" s="54"/>
      <c r="G6" s="59"/>
      <c r="H6" s="54"/>
      <c r="I6" s="33"/>
      <c r="J6" s="16"/>
      <c r="K6" s="49"/>
      <c r="L6" s="54"/>
      <c r="M6" s="47"/>
      <c r="N6" s="66"/>
      <c r="O6" s="47"/>
      <c r="P6" s="46"/>
      <c r="Q6" s="29"/>
      <c r="R6" s="14"/>
      <c r="S6" s="33"/>
      <c r="T6" s="14"/>
      <c r="U6" s="47"/>
      <c r="V6" s="46"/>
      <c r="W6" s="47"/>
      <c r="X6" s="46"/>
      <c r="Y6" s="47"/>
      <c r="Z6" s="46"/>
      <c r="AA6" s="31"/>
      <c r="AB6" s="6"/>
      <c r="AC6" s="6"/>
    </row>
    <row r="7" spans="1:29" ht="15" customHeight="1">
      <c r="A7" s="27"/>
      <c r="B7" s="22">
        <v>5</v>
      </c>
      <c r="C7" s="47" t="s">
        <v>91</v>
      </c>
      <c r="D7" s="54" t="s">
        <v>88</v>
      </c>
      <c r="E7" s="47"/>
      <c r="F7" s="54"/>
      <c r="G7" s="59"/>
      <c r="H7" s="54"/>
      <c r="I7" s="47"/>
      <c r="J7" s="54"/>
      <c r="K7" s="47"/>
      <c r="L7" s="54"/>
      <c r="M7" s="47"/>
      <c r="N7" s="74"/>
      <c r="O7" s="47"/>
      <c r="P7" s="46"/>
      <c r="Q7" s="47"/>
      <c r="R7" s="46"/>
      <c r="S7" s="47"/>
      <c r="T7" s="46"/>
      <c r="U7" s="47"/>
      <c r="V7" s="46"/>
      <c r="W7" s="47"/>
      <c r="X7" s="46"/>
      <c r="Y7" s="47"/>
      <c r="Z7" s="46"/>
      <c r="AA7" s="31"/>
      <c r="AB7" s="6"/>
      <c r="AC7" s="6"/>
    </row>
    <row r="8" spans="1:29" ht="15" customHeight="1">
      <c r="A8" s="27"/>
      <c r="B8" s="22">
        <v>6</v>
      </c>
      <c r="C8" s="59"/>
      <c r="D8" s="54"/>
      <c r="E8" s="59"/>
      <c r="F8" s="54"/>
      <c r="G8" s="49"/>
      <c r="H8" s="54"/>
      <c r="I8" s="49"/>
      <c r="J8" s="54"/>
      <c r="K8" s="49"/>
      <c r="L8" s="54"/>
      <c r="M8" s="49"/>
      <c r="N8" s="74"/>
      <c r="O8" s="49"/>
      <c r="P8" s="46"/>
      <c r="Q8" s="49"/>
      <c r="R8" s="46"/>
      <c r="S8" s="49"/>
      <c r="T8" s="46"/>
      <c r="U8" s="49"/>
      <c r="V8" s="46"/>
      <c r="W8" s="49"/>
      <c r="X8" s="46"/>
      <c r="Y8" s="49"/>
      <c r="Z8" s="46"/>
      <c r="AA8" s="31"/>
      <c r="AB8" s="6"/>
      <c r="AC8" s="6"/>
    </row>
    <row r="9" spans="1:29" ht="15" customHeight="1">
      <c r="A9" s="27"/>
      <c r="B9" s="22">
        <v>7</v>
      </c>
      <c r="C9" s="49" t="s">
        <v>89</v>
      </c>
      <c r="D9" s="54" t="s">
        <v>88</v>
      </c>
      <c r="E9" s="49"/>
      <c r="F9" s="54"/>
      <c r="G9" s="49"/>
      <c r="H9" s="54"/>
      <c r="I9" s="49"/>
      <c r="J9" s="54"/>
      <c r="K9" s="49"/>
      <c r="L9" s="54"/>
      <c r="M9" s="49"/>
      <c r="N9" s="74"/>
      <c r="O9" s="49"/>
      <c r="P9" s="46"/>
      <c r="Q9" s="49"/>
      <c r="R9" s="46"/>
      <c r="S9" s="49"/>
      <c r="T9" s="46"/>
      <c r="U9" s="49"/>
      <c r="V9" s="46"/>
      <c r="W9" s="49"/>
      <c r="X9" s="46"/>
      <c r="Y9" s="49"/>
      <c r="Z9" s="46"/>
      <c r="AA9" s="31"/>
      <c r="AB9" s="6"/>
      <c r="AC9" s="6"/>
    </row>
    <row r="10" spans="1:29" ht="15" customHeight="1">
      <c r="A10" s="27"/>
      <c r="B10" s="22">
        <v>8</v>
      </c>
      <c r="C10" s="56"/>
      <c r="D10" s="54"/>
      <c r="E10"/>
      <c r="F10" s="54"/>
      <c r="G10" s="49"/>
      <c r="H10" s="54"/>
      <c r="I10" s="49"/>
      <c r="J10" s="54"/>
      <c r="K10" s="49"/>
      <c r="L10" s="54"/>
      <c r="M10" s="49"/>
      <c r="N10" s="74"/>
      <c r="O10" s="49"/>
      <c r="P10" s="46"/>
      <c r="Q10" s="47"/>
      <c r="R10" s="46"/>
      <c r="S10" s="47"/>
      <c r="T10" s="46"/>
      <c r="U10" s="47"/>
      <c r="V10" s="46"/>
      <c r="W10" s="47"/>
      <c r="X10" s="46"/>
      <c r="Y10" s="47"/>
      <c r="Z10" s="46"/>
      <c r="AA10" s="31"/>
      <c r="AB10" s="6"/>
      <c r="AC10" s="6"/>
    </row>
    <row r="11" spans="1:29" ht="15" customHeight="1">
      <c r="A11" s="27"/>
      <c r="B11" s="22">
        <v>9</v>
      </c>
      <c r="C11" s="49"/>
      <c r="D11" s="54"/>
      <c r="E11" s="49"/>
      <c r="F11" s="54"/>
      <c r="G11" s="49"/>
      <c r="H11" s="54"/>
      <c r="I11" s="49"/>
      <c r="J11" s="54"/>
      <c r="K11" s="49"/>
      <c r="L11" s="54"/>
      <c r="M11" s="49"/>
      <c r="N11" s="74"/>
      <c r="O11" s="49"/>
      <c r="P11" s="46"/>
      <c r="Q11" s="49"/>
      <c r="R11" s="46"/>
      <c r="S11" s="49"/>
      <c r="T11" s="46"/>
      <c r="U11" s="49"/>
      <c r="V11" s="46"/>
      <c r="W11" s="49"/>
      <c r="X11" s="46"/>
      <c r="Y11" s="49"/>
      <c r="Z11" s="46"/>
      <c r="AA11" s="31"/>
      <c r="AB11" s="6"/>
      <c r="AC11" s="6"/>
    </row>
    <row r="12" spans="1:29" ht="15" customHeight="1">
      <c r="A12" s="27"/>
      <c r="B12" s="22">
        <v>10</v>
      </c>
      <c r="C12" s="47" t="s">
        <v>93</v>
      </c>
      <c r="D12" s="54" t="s">
        <v>88</v>
      </c>
      <c r="E12" s="47"/>
      <c r="F12" s="54"/>
      <c r="G12" s="49"/>
      <c r="H12" s="54"/>
      <c r="I12" s="67"/>
      <c r="J12" s="54"/>
      <c r="K12" s="67"/>
      <c r="L12" s="54"/>
      <c r="M12" s="67"/>
      <c r="N12" s="74"/>
      <c r="O12" s="67"/>
      <c r="P12" s="46"/>
      <c r="Q12" s="67"/>
      <c r="R12" s="46"/>
      <c r="S12" s="67"/>
      <c r="T12" s="46"/>
      <c r="U12" s="67"/>
      <c r="V12" s="46"/>
      <c r="W12" s="67"/>
      <c r="X12" s="46"/>
      <c r="Y12" s="67"/>
      <c r="Z12" s="46"/>
      <c r="AA12" s="31"/>
      <c r="AB12" s="6"/>
      <c r="AC12" s="6"/>
    </row>
    <row r="13" spans="1:29" ht="15" customHeight="1">
      <c r="A13" s="27"/>
      <c r="B13" s="22">
        <v>11</v>
      </c>
      <c r="C13" s="47" t="s">
        <v>92</v>
      </c>
      <c r="D13" s="54"/>
      <c r="E13" s="47"/>
      <c r="F13" s="54"/>
      <c r="G13" s="59"/>
      <c r="H13" s="54"/>
      <c r="I13" s="59"/>
      <c r="J13" s="54"/>
      <c r="K13" s="59"/>
      <c r="L13" s="54"/>
      <c r="M13" s="59"/>
      <c r="N13" s="74"/>
      <c r="O13" s="47"/>
      <c r="P13" s="46"/>
      <c r="Q13" s="47"/>
      <c r="R13" s="46"/>
      <c r="S13" s="47"/>
      <c r="T13" s="46"/>
      <c r="U13" s="47"/>
      <c r="V13" s="46"/>
      <c r="W13" s="47"/>
      <c r="X13" s="46"/>
      <c r="Y13" s="47"/>
      <c r="Z13" s="46"/>
      <c r="AA13" s="31"/>
      <c r="AB13" s="6"/>
      <c r="AC13" s="6"/>
    </row>
    <row r="14" spans="1:29" ht="15" customHeight="1">
      <c r="A14" s="27"/>
      <c r="B14" s="22">
        <v>12</v>
      </c>
      <c r="C14" s="29"/>
      <c r="D14" s="16"/>
      <c r="E14" s="29"/>
      <c r="F14" s="16"/>
      <c r="G14" s="47"/>
      <c r="H14" s="54"/>
      <c r="I14" s="29"/>
      <c r="J14" s="16"/>
      <c r="K14" s="29"/>
      <c r="L14" s="16"/>
      <c r="M14" s="29"/>
      <c r="N14" s="66"/>
      <c r="O14" s="29"/>
      <c r="P14" s="14"/>
      <c r="Q14" s="29"/>
      <c r="R14" s="14"/>
      <c r="S14" s="29"/>
      <c r="T14" s="14"/>
      <c r="U14" s="29"/>
      <c r="V14" s="14"/>
      <c r="W14" s="29"/>
      <c r="X14" s="14"/>
      <c r="Y14" s="47"/>
      <c r="Z14" s="46"/>
      <c r="AA14" s="31"/>
      <c r="AB14" s="6"/>
      <c r="AC14" s="6"/>
    </row>
    <row r="15" spans="1:29" ht="15" customHeight="1">
      <c r="A15" s="27"/>
      <c r="B15" s="22">
        <v>13</v>
      </c>
      <c r="C15" s="47"/>
      <c r="D15" s="54"/>
      <c r="E15" s="47"/>
      <c r="F15" s="54"/>
      <c r="G15" s="47"/>
      <c r="H15" s="54"/>
      <c r="I15" s="47"/>
      <c r="J15" s="54"/>
      <c r="K15" s="47"/>
      <c r="L15" s="54"/>
      <c r="M15" s="47"/>
      <c r="N15" s="74"/>
      <c r="O15" s="47"/>
      <c r="P15" s="46"/>
      <c r="Q15" s="47"/>
      <c r="R15" s="46"/>
      <c r="S15" s="47"/>
      <c r="T15" s="46"/>
      <c r="U15" s="47"/>
      <c r="V15" s="46"/>
      <c r="W15" s="47"/>
      <c r="X15" s="46"/>
      <c r="Y15" s="47"/>
      <c r="Z15" s="46"/>
      <c r="AA15" s="31"/>
      <c r="AB15" s="6"/>
      <c r="AC15" s="6"/>
    </row>
    <row r="16" spans="1:29" ht="15" customHeight="1">
      <c r="A16" s="27"/>
      <c r="B16" s="22">
        <v>14</v>
      </c>
      <c r="C16" s="47"/>
      <c r="D16" s="54"/>
      <c r="E16" s="47"/>
      <c r="F16" s="54"/>
      <c r="G16" s="47"/>
      <c r="H16" s="54"/>
      <c r="I16" s="29"/>
      <c r="J16" s="16"/>
      <c r="K16" s="59"/>
      <c r="L16" s="16"/>
      <c r="M16" s="29"/>
      <c r="N16" s="66"/>
      <c r="O16" s="29"/>
      <c r="P16" s="14"/>
      <c r="Q16" s="29"/>
      <c r="R16" s="14"/>
      <c r="S16" s="29"/>
      <c r="T16" s="14"/>
      <c r="U16" s="29"/>
      <c r="V16" s="14"/>
      <c r="W16" s="29"/>
      <c r="X16" s="14"/>
      <c r="Y16" s="29"/>
      <c r="Z16" s="14"/>
      <c r="AA16" s="31"/>
      <c r="AB16" s="6"/>
      <c r="AC16" s="6"/>
    </row>
    <row r="17" spans="1:29" ht="15" customHeight="1">
      <c r="A17" s="27"/>
      <c r="B17" s="22">
        <v>15</v>
      </c>
      <c r="C17" s="49" t="s">
        <v>94</v>
      </c>
      <c r="D17" s="54"/>
      <c r="E17" s="49"/>
      <c r="F17" s="54"/>
      <c r="G17" s="47"/>
      <c r="H17" s="54"/>
      <c r="I17" s="47"/>
      <c r="J17" s="54"/>
      <c r="K17" s="49"/>
      <c r="L17" s="54"/>
      <c r="M17" s="49"/>
      <c r="N17" s="74"/>
      <c r="O17" s="49"/>
      <c r="P17" s="46"/>
      <c r="Q17" s="49"/>
      <c r="R17" s="46"/>
      <c r="S17" s="49"/>
      <c r="T17" s="46"/>
      <c r="U17" s="49"/>
      <c r="V17" s="46"/>
      <c r="X17" s="46"/>
      <c r="Z17" s="46"/>
      <c r="AA17" s="31"/>
      <c r="AB17" s="6"/>
      <c r="AC17" s="6"/>
    </row>
    <row r="18" spans="1:29" ht="15" customHeight="1">
      <c r="A18" s="27"/>
      <c r="B18" s="22">
        <v>16</v>
      </c>
      <c r="C18" s="47"/>
      <c r="D18" s="54"/>
      <c r="E18" s="47"/>
      <c r="F18" s="54"/>
      <c r="G18" s="47"/>
      <c r="H18" s="54"/>
      <c r="I18" s="47"/>
      <c r="J18" s="54"/>
      <c r="K18" s="47"/>
      <c r="L18" s="54"/>
      <c r="M18" s="47"/>
      <c r="N18" s="74"/>
      <c r="O18" s="47"/>
      <c r="P18" s="46"/>
      <c r="Q18" s="47"/>
      <c r="R18" s="46"/>
      <c r="S18" s="47"/>
      <c r="T18" s="46"/>
      <c r="U18" s="47"/>
      <c r="V18" s="46"/>
      <c r="W18" s="47"/>
      <c r="X18" s="46"/>
      <c r="Y18" s="47"/>
      <c r="Z18" s="46"/>
      <c r="AA18" s="31"/>
      <c r="AB18" s="6"/>
      <c r="AC18" s="6"/>
    </row>
    <row r="19" spans="1:29" ht="15" customHeight="1">
      <c r="A19" s="27"/>
      <c r="B19" s="22">
        <v>17</v>
      </c>
      <c r="C19" s="47"/>
      <c r="D19" s="54"/>
      <c r="E19" s="47"/>
      <c r="F19" s="54"/>
      <c r="G19" s="47"/>
      <c r="H19" s="54"/>
      <c r="I19" s="47"/>
      <c r="J19" s="54"/>
      <c r="K19" s="47"/>
      <c r="L19" s="54"/>
      <c r="N19" s="66"/>
      <c r="O19" s="59"/>
      <c r="P19" s="74"/>
      <c r="R19" s="66"/>
      <c r="T19" s="66"/>
      <c r="U19" s="21"/>
      <c r="V19" s="66"/>
      <c r="W19" s="21"/>
      <c r="X19" s="66"/>
      <c r="Y19" s="21"/>
      <c r="Z19" s="66"/>
      <c r="AA19" s="31"/>
      <c r="AB19" s="6"/>
      <c r="AC19" s="6"/>
    </row>
    <row r="20" spans="1:29" ht="15" customHeight="1">
      <c r="A20" s="27"/>
      <c r="B20" s="22">
        <v>18</v>
      </c>
      <c r="C20" s="47"/>
      <c r="D20" s="54"/>
      <c r="E20" s="47"/>
      <c r="F20" s="54"/>
      <c r="G20" s="47"/>
      <c r="H20" s="54"/>
      <c r="I20" s="47"/>
      <c r="J20" s="54"/>
      <c r="K20" s="47"/>
      <c r="L20" s="54"/>
      <c r="M20" s="47"/>
      <c r="N20" s="74"/>
      <c r="O20" s="47"/>
      <c r="P20" s="46"/>
      <c r="Q20" s="47"/>
      <c r="R20" s="46"/>
      <c r="S20" s="47"/>
      <c r="T20" s="46"/>
      <c r="U20" s="47"/>
      <c r="V20" s="46"/>
      <c r="W20" s="47"/>
      <c r="X20" s="46"/>
      <c r="Y20" s="47"/>
      <c r="Z20" s="46"/>
      <c r="AA20" s="31"/>
      <c r="AB20" s="6"/>
      <c r="AC20" s="6"/>
    </row>
    <row r="21" spans="1:29" ht="15" customHeight="1">
      <c r="A21" s="27"/>
      <c r="B21" s="88">
        <v>19</v>
      </c>
      <c r="C21" s="47"/>
      <c r="D21" s="54"/>
      <c r="E21" s="47"/>
      <c r="F21" s="54"/>
      <c r="G21" s="47"/>
      <c r="H21" s="54"/>
      <c r="I21" s="47"/>
      <c r="J21" s="54"/>
      <c r="K21" s="47"/>
      <c r="L21" s="54"/>
      <c r="M21" s="47"/>
      <c r="N21" s="74"/>
      <c r="O21" s="47"/>
      <c r="P21" s="46"/>
      <c r="Q21" s="47"/>
      <c r="R21" s="46"/>
      <c r="S21" s="47"/>
      <c r="T21" s="46"/>
      <c r="U21" s="47"/>
      <c r="V21" s="74"/>
      <c r="W21" s="47"/>
      <c r="X21" s="46"/>
      <c r="Y21" s="47"/>
      <c r="Z21" s="46"/>
      <c r="AA21" s="31"/>
      <c r="AB21" s="6"/>
      <c r="AC21" s="6"/>
    </row>
    <row r="22" spans="1:29" ht="15" customHeight="1">
      <c r="A22" s="27"/>
      <c r="B22" s="89">
        <v>21</v>
      </c>
      <c r="C22" s="47"/>
      <c r="D22" s="54"/>
      <c r="E22" s="47"/>
      <c r="F22" s="54"/>
      <c r="G22" s="47"/>
      <c r="H22" s="54"/>
      <c r="I22" s="47"/>
      <c r="J22" s="54"/>
      <c r="K22" s="47"/>
      <c r="L22" s="54"/>
      <c r="M22" s="47"/>
      <c r="N22" s="74"/>
      <c r="O22" s="59"/>
      <c r="P22" s="46"/>
      <c r="Q22" s="59"/>
      <c r="R22" s="46"/>
      <c r="S22" s="59"/>
      <c r="T22" s="46"/>
      <c r="U22" s="59"/>
      <c r="V22" s="74"/>
      <c r="W22" s="47"/>
      <c r="X22" s="46"/>
      <c r="Y22" s="59"/>
      <c r="Z22" s="51"/>
      <c r="AA22" s="31"/>
      <c r="AB22" s="6"/>
      <c r="AC22" s="6"/>
    </row>
    <row r="23" spans="1:29" ht="15" customHeight="1">
      <c r="A23" s="27"/>
      <c r="B23" s="88">
        <v>21</v>
      </c>
      <c r="C23" s="59"/>
      <c r="D23" s="54"/>
      <c r="E23" s="59"/>
      <c r="F23" s="54"/>
      <c r="G23" s="59"/>
      <c r="H23" s="54"/>
      <c r="I23" s="59"/>
      <c r="J23" s="54"/>
      <c r="K23" s="59"/>
      <c r="L23" s="54"/>
      <c r="M23" s="59"/>
      <c r="N23" s="74"/>
      <c r="O23" s="47"/>
      <c r="P23" s="46"/>
      <c r="Q23" s="47"/>
      <c r="R23" s="46"/>
      <c r="S23" s="47"/>
      <c r="T23" s="46"/>
      <c r="U23" s="47"/>
      <c r="V23" s="74"/>
      <c r="W23" s="49"/>
      <c r="X23" s="46"/>
      <c r="Y23" s="49"/>
      <c r="Z23" s="46"/>
      <c r="AA23" s="31"/>
      <c r="AB23" s="6"/>
      <c r="AC23" s="6"/>
    </row>
    <row r="24" spans="1:29" ht="15" customHeight="1">
      <c r="A24" s="27"/>
      <c r="B24" s="22">
        <v>21</v>
      </c>
      <c r="C24" s="49"/>
      <c r="D24" s="54"/>
      <c r="E24" s="49"/>
      <c r="F24" s="54"/>
      <c r="G24" s="49"/>
      <c r="H24" s="54"/>
      <c r="I24" s="49"/>
      <c r="J24" s="54"/>
      <c r="K24" s="49"/>
      <c r="L24" s="54"/>
      <c r="M24" s="49"/>
      <c r="N24" s="54"/>
      <c r="P24" s="54"/>
      <c r="Q24" s="47"/>
      <c r="R24" s="54"/>
      <c r="S24" s="47"/>
      <c r="T24" s="54"/>
      <c r="U24" s="47"/>
      <c r="V24" s="54"/>
      <c r="W24" s="47"/>
      <c r="X24" s="54"/>
      <c r="Y24" s="47"/>
      <c r="Z24" s="46"/>
      <c r="AA24" s="31"/>
      <c r="AB24" s="6"/>
      <c r="AC24" s="6"/>
    </row>
    <row r="25" spans="1:29" ht="15" customHeight="1">
      <c r="A25" s="27"/>
      <c r="B25" s="22">
        <v>21</v>
      </c>
      <c r="C25" s="47"/>
      <c r="D25" s="54"/>
      <c r="E25" s="47"/>
      <c r="F25" s="54"/>
      <c r="G25" s="47"/>
      <c r="H25" s="54"/>
      <c r="I25" s="47"/>
      <c r="J25" s="54"/>
      <c r="K25" s="47"/>
      <c r="L25" s="54"/>
      <c r="M25" s="47"/>
      <c r="N25" s="74"/>
      <c r="O25" s="47"/>
      <c r="P25" s="46"/>
      <c r="Q25" s="47"/>
      <c r="R25" s="46"/>
      <c r="S25" s="59"/>
      <c r="T25" s="46"/>
      <c r="U25" s="59"/>
      <c r="V25" s="74"/>
      <c r="W25" s="59"/>
      <c r="X25" s="46"/>
      <c r="Y25" s="59"/>
      <c r="Z25" s="46"/>
      <c r="AA25" s="31"/>
      <c r="AB25" s="6"/>
      <c r="AC25" s="6"/>
    </row>
    <row r="26" spans="1:29" ht="15" customHeight="1">
      <c r="A26" s="27"/>
      <c r="B26" s="22">
        <v>22</v>
      </c>
      <c r="C26" s="59"/>
      <c r="D26" s="54"/>
      <c r="E26" s="59"/>
      <c r="F26" s="54"/>
      <c r="G26" s="59"/>
      <c r="H26" s="54"/>
      <c r="I26" s="59"/>
      <c r="J26" s="54"/>
      <c r="K26" s="59"/>
      <c r="L26" s="74"/>
      <c r="M26" s="59"/>
      <c r="N26" s="74"/>
      <c r="O26" s="47"/>
      <c r="P26" s="46"/>
      <c r="Q26" s="47"/>
      <c r="R26" s="46"/>
      <c r="S26" s="59"/>
      <c r="T26" s="46"/>
      <c r="U26" s="47"/>
      <c r="V26" s="74"/>
      <c r="W26" s="47"/>
      <c r="X26" s="46"/>
      <c r="Y26" s="47"/>
      <c r="Z26" s="46"/>
      <c r="AA26" s="31"/>
      <c r="AB26" s="6"/>
      <c r="AC26" s="6"/>
    </row>
    <row r="27" spans="1:29" ht="15" customHeight="1">
      <c r="A27" s="27"/>
      <c r="B27" s="22">
        <v>23</v>
      </c>
      <c r="C27" s="47"/>
      <c r="D27" s="54"/>
      <c r="E27" s="47"/>
      <c r="F27" s="16"/>
      <c r="G27" s="47"/>
      <c r="H27" s="54"/>
      <c r="I27" s="47"/>
      <c r="J27" s="16"/>
      <c r="K27" s="47"/>
      <c r="L27" s="54"/>
      <c r="M27" s="47"/>
      <c r="N27" s="54"/>
      <c r="O27" s="47"/>
      <c r="P27" s="74"/>
      <c r="Q27" s="47"/>
      <c r="R27" s="46"/>
      <c r="S27" s="47"/>
      <c r="T27" s="46"/>
      <c r="U27" s="47"/>
      <c r="V27" s="74"/>
      <c r="W27" s="47"/>
      <c r="X27" s="46"/>
      <c r="Y27" s="47"/>
      <c r="Z27" s="46"/>
      <c r="AA27" s="31"/>
      <c r="AB27" s="6"/>
      <c r="AC27" s="6"/>
    </row>
    <row r="28" spans="1:29" ht="15" customHeight="1">
      <c r="A28" s="27"/>
      <c r="B28" s="22">
        <v>24</v>
      </c>
      <c r="C28" s="47"/>
      <c r="D28" s="54"/>
      <c r="E28" s="47"/>
      <c r="F28" s="54"/>
      <c r="G28" s="47"/>
      <c r="H28" s="54"/>
      <c r="I28" s="47"/>
      <c r="J28" s="54"/>
      <c r="K28" s="47"/>
      <c r="L28" s="16"/>
      <c r="M28" s="47"/>
      <c r="N28" s="74"/>
      <c r="O28" s="47"/>
      <c r="P28" s="46"/>
      <c r="Q28" s="47"/>
      <c r="R28" s="46"/>
      <c r="S28" s="47"/>
      <c r="T28" s="46"/>
      <c r="U28" s="59"/>
      <c r="V28" s="74"/>
      <c r="W28" s="59"/>
      <c r="X28" s="46"/>
      <c r="Y28" s="59"/>
      <c r="Z28" s="46"/>
      <c r="AA28" s="31"/>
      <c r="AB28" s="6"/>
      <c r="AC28" s="6"/>
    </row>
    <row r="29" spans="1:29" ht="15" customHeight="1">
      <c r="A29" s="27"/>
      <c r="B29" s="22">
        <v>25</v>
      </c>
      <c r="C29" s="59"/>
      <c r="D29" s="54"/>
      <c r="E29" s="59"/>
      <c r="F29" s="54"/>
      <c r="G29" s="59"/>
      <c r="H29" s="54"/>
      <c r="I29" s="59"/>
      <c r="J29" s="54"/>
      <c r="K29" s="59"/>
      <c r="L29" s="54"/>
      <c r="M29" s="59"/>
      <c r="N29" s="74"/>
      <c r="O29" s="47"/>
      <c r="P29" s="46"/>
      <c r="Q29" s="47"/>
      <c r="R29" s="46"/>
      <c r="S29" s="47"/>
      <c r="T29" s="46"/>
      <c r="U29" s="47"/>
      <c r="V29" s="74"/>
      <c r="W29" s="47"/>
      <c r="X29" s="46"/>
      <c r="Y29" s="47"/>
      <c r="Z29" s="46"/>
      <c r="AA29" s="31"/>
      <c r="AB29" s="6"/>
      <c r="AC29" s="6"/>
    </row>
    <row r="30" spans="1:29" ht="15" customHeight="1">
      <c r="A30" s="27"/>
      <c r="B30" s="22">
        <v>25</v>
      </c>
      <c r="C30" s="47"/>
      <c r="D30" s="54"/>
      <c r="E30" s="47"/>
      <c r="F30" s="54"/>
      <c r="G30" s="47"/>
      <c r="H30" s="16"/>
      <c r="I30" s="47"/>
      <c r="J30" s="16"/>
      <c r="K30" s="47"/>
      <c r="L30" s="16"/>
      <c r="M30" s="47"/>
      <c r="N30" s="74"/>
      <c r="O30" s="29"/>
      <c r="P30" s="14"/>
      <c r="Q30" s="67"/>
      <c r="R30" s="46"/>
      <c r="T30" s="14"/>
      <c r="V30" s="157"/>
      <c r="W30" s="49"/>
      <c r="X30" s="46"/>
      <c r="Y30" s="47"/>
      <c r="Z30" s="46"/>
      <c r="AA30" s="31"/>
      <c r="AB30" s="6"/>
      <c r="AC30" s="6"/>
    </row>
    <row r="31" spans="1:29" ht="15" customHeight="1">
      <c r="A31" s="27"/>
      <c r="B31" s="22">
        <v>26</v>
      </c>
      <c r="C31" s="47"/>
      <c r="D31" s="54"/>
      <c r="E31" s="47"/>
      <c r="F31" s="54"/>
      <c r="G31" s="47"/>
      <c r="H31" s="54"/>
      <c r="I31" s="47"/>
      <c r="J31" s="54"/>
      <c r="K31" s="47"/>
      <c r="L31" s="54"/>
      <c r="M31" s="47"/>
      <c r="N31" s="74"/>
      <c r="O31" s="47"/>
      <c r="P31" s="14"/>
      <c r="Q31" s="29"/>
      <c r="R31" s="14"/>
      <c r="S31" s="29"/>
      <c r="T31" s="46"/>
      <c r="U31" s="29"/>
      <c r="V31" s="156"/>
      <c r="W31" s="47"/>
      <c r="X31" s="46"/>
      <c r="Y31" s="47"/>
      <c r="Z31" s="46"/>
      <c r="AA31" s="31"/>
      <c r="AB31" s="6"/>
      <c r="AC31" s="6"/>
    </row>
    <row r="32" spans="1:29" ht="15" customHeight="1">
      <c r="A32" s="27"/>
      <c r="B32" s="22">
        <v>27</v>
      </c>
      <c r="C32" s="47"/>
      <c r="D32" s="54"/>
      <c r="E32" s="47"/>
      <c r="F32" s="54"/>
      <c r="G32" s="47"/>
      <c r="H32" s="16"/>
      <c r="I32" s="47"/>
      <c r="J32" s="54"/>
      <c r="K32" s="47"/>
      <c r="L32" s="16"/>
      <c r="M32" s="47"/>
      <c r="N32" s="66"/>
      <c r="O32" s="29"/>
      <c r="P32" s="14"/>
      <c r="Q32" s="29"/>
      <c r="R32" s="14"/>
      <c r="S32" s="29"/>
      <c r="T32" s="14"/>
      <c r="U32" s="47"/>
      <c r="V32" s="156"/>
      <c r="W32" s="47"/>
      <c r="X32" s="46"/>
      <c r="Y32" s="47"/>
      <c r="Z32" s="46"/>
      <c r="AA32" s="31"/>
      <c r="AB32" s="6"/>
      <c r="AC32" s="6"/>
    </row>
    <row r="33" spans="1:29" ht="15" customHeight="1">
      <c r="A33" s="27"/>
      <c r="B33" s="22">
        <v>28</v>
      </c>
      <c r="C33" s="47"/>
      <c r="D33" s="54"/>
      <c r="E33" s="47"/>
      <c r="F33" s="54"/>
      <c r="G33" s="29"/>
      <c r="H33" s="54"/>
      <c r="I33" s="29"/>
      <c r="J33" s="54"/>
      <c r="K33" s="29"/>
      <c r="L33" s="54"/>
      <c r="M33" s="29"/>
      <c r="N33" s="74"/>
      <c r="O33" s="52"/>
      <c r="P33" s="46"/>
      <c r="Q33" s="52"/>
      <c r="R33" s="46"/>
      <c r="S33" s="52"/>
      <c r="T33" s="46"/>
      <c r="U33" s="52"/>
      <c r="V33" s="46"/>
      <c r="W33" s="52"/>
      <c r="X33" s="46"/>
      <c r="Y33" s="52"/>
      <c r="Z33" s="46"/>
      <c r="AA33" s="31"/>
      <c r="AB33" s="6"/>
      <c r="AC33" s="6"/>
    </row>
    <row r="34" spans="1:29" ht="15" customHeight="1">
      <c r="A34" s="27"/>
      <c r="B34" s="22">
        <v>29</v>
      </c>
      <c r="C34" s="52"/>
      <c r="D34" s="10"/>
      <c r="E34" s="52"/>
      <c r="F34" s="54"/>
      <c r="G34" s="52"/>
      <c r="H34" s="54"/>
      <c r="I34" s="52"/>
      <c r="J34" s="54"/>
      <c r="K34" s="52"/>
      <c r="L34" s="54"/>
      <c r="M34" s="52"/>
      <c r="N34" s="74"/>
      <c r="O34" s="29"/>
      <c r="P34" s="14"/>
      <c r="Q34" s="47"/>
      <c r="R34" s="46"/>
      <c r="S34" s="29"/>
      <c r="T34" s="14"/>
      <c r="U34" s="29"/>
      <c r="V34" s="14"/>
      <c r="X34" s="14"/>
      <c r="Z34" s="14"/>
      <c r="AA34" s="31"/>
      <c r="AB34" s="6"/>
      <c r="AC34" s="6"/>
    </row>
    <row r="35" spans="1:29" ht="15" customHeight="1">
      <c r="A35" s="27"/>
      <c r="B35" s="22">
        <v>30</v>
      </c>
      <c r="C35"/>
      <c r="D35" s="54"/>
      <c r="E35"/>
      <c r="F35" s="54"/>
      <c r="G35"/>
      <c r="H35" s="54"/>
      <c r="I35"/>
      <c r="J35" s="16"/>
      <c r="K35"/>
      <c r="L35" s="16"/>
      <c r="M35" s="80"/>
      <c r="N35" s="74"/>
      <c r="O35" s="29"/>
      <c r="P35" s="14"/>
      <c r="Q35" s="29"/>
      <c r="R35" s="14"/>
      <c r="S35" s="29"/>
      <c r="T35" s="14"/>
      <c r="U35" s="29"/>
      <c r="V35" s="14"/>
      <c r="W35" s="29"/>
      <c r="X35" s="14"/>
      <c r="Y35" s="29"/>
      <c r="Z35" s="14"/>
      <c r="AA35" s="31"/>
      <c r="AB35" s="6"/>
      <c r="AC35" s="6"/>
    </row>
    <row r="36" spans="1:29" ht="15.75" customHeight="1" thickBot="1">
      <c r="A36" s="27"/>
      <c r="B36" s="22">
        <v>31</v>
      </c>
      <c r="C36" s="53"/>
      <c r="D36" s="1"/>
      <c r="E36" s="38"/>
      <c r="F36" s="1"/>
      <c r="G36" s="38"/>
      <c r="H36" s="1"/>
      <c r="I36" s="38"/>
      <c r="J36" s="1"/>
      <c r="K36" s="38"/>
      <c r="L36" s="1"/>
      <c r="M36" s="38"/>
      <c r="N36" s="68"/>
      <c r="O36" s="53"/>
      <c r="P36" s="26"/>
      <c r="Q36" s="38"/>
      <c r="R36" s="26"/>
      <c r="S36" s="38"/>
      <c r="T36" s="26"/>
      <c r="U36" s="38"/>
      <c r="V36" s="26"/>
      <c r="W36" s="38"/>
      <c r="X36" s="26"/>
      <c r="Y36" s="38"/>
      <c r="Z36" s="26"/>
      <c r="AA36" s="31"/>
      <c r="AB36" s="6"/>
      <c r="AC36" s="6"/>
    </row>
    <row r="37" spans="1:29" ht="15" customHeight="1">
      <c r="A37" s="6"/>
      <c r="B37" s="37"/>
      <c r="C37" s="25"/>
      <c r="D37" s="36"/>
      <c r="E37" s="60"/>
      <c r="F37" s="36"/>
      <c r="G37" s="2"/>
      <c r="H37" s="36"/>
      <c r="I37" s="60"/>
      <c r="J37" s="69"/>
      <c r="K37" s="70"/>
      <c r="L37" s="69"/>
      <c r="M37" s="25"/>
      <c r="N37" s="69"/>
      <c r="O37" s="60"/>
      <c r="P37" s="36"/>
      <c r="Q37" s="30"/>
      <c r="R37" s="36"/>
      <c r="S37" s="60"/>
      <c r="T37" s="36"/>
      <c r="U37" s="30"/>
      <c r="V37" s="36"/>
      <c r="W37" s="60"/>
      <c r="X37" s="36"/>
      <c r="Y37" s="30"/>
      <c r="Z37" s="36"/>
      <c r="AA37" s="6"/>
      <c r="AB37" s="6"/>
      <c r="AC37" s="6"/>
    </row>
    <row r="38" spans="1:29" ht="15" customHeight="1">
      <c r="A38" s="6"/>
      <c r="B38" s="12"/>
      <c r="C38" s="9"/>
      <c r="D38" s="32"/>
      <c r="E38" s="61"/>
      <c r="F38" s="32"/>
      <c r="G38" s="19"/>
      <c r="H38" s="32"/>
      <c r="I38" s="61"/>
      <c r="J38" s="71"/>
      <c r="K38" s="61"/>
      <c r="L38" s="71"/>
      <c r="M38" s="9"/>
      <c r="N38" s="71"/>
      <c r="O38" s="61"/>
      <c r="P38" s="32"/>
      <c r="Q38" s="6"/>
      <c r="R38" s="32"/>
      <c r="S38" s="61"/>
      <c r="T38" s="32"/>
      <c r="U38" s="6"/>
      <c r="V38" s="32"/>
      <c r="W38" s="61"/>
      <c r="X38" s="32"/>
      <c r="Y38" s="6"/>
      <c r="Z38" s="32"/>
      <c r="AA38" s="6"/>
      <c r="AB38" s="6"/>
      <c r="AC38" s="6"/>
    </row>
    <row r="39" spans="1:29" ht="15" customHeight="1">
      <c r="A39" s="6"/>
      <c r="B39" s="12"/>
      <c r="C39" s="9"/>
      <c r="D39" s="32"/>
      <c r="E39" s="61"/>
      <c r="F39" s="32"/>
      <c r="G39" s="19"/>
      <c r="H39" s="32"/>
      <c r="I39" s="61"/>
      <c r="J39" s="71"/>
      <c r="K39" s="61"/>
      <c r="L39" s="71"/>
      <c r="M39" s="9"/>
      <c r="N39" s="71"/>
      <c r="O39" s="61"/>
      <c r="P39" s="32"/>
      <c r="Q39" s="6"/>
      <c r="R39" s="32"/>
      <c r="S39" s="61"/>
      <c r="T39" s="32"/>
      <c r="U39" s="6"/>
      <c r="V39" s="32"/>
      <c r="W39" s="61"/>
      <c r="X39" s="32"/>
      <c r="Y39" s="6"/>
      <c r="Z39" s="32"/>
      <c r="AA39" s="6"/>
      <c r="AB39" s="6"/>
      <c r="AC39" s="6"/>
    </row>
    <row r="40" spans="1:29" ht="15" customHeight="1">
      <c r="A40" s="6"/>
      <c r="B40" s="12"/>
      <c r="C40" s="9"/>
      <c r="D40" s="32"/>
      <c r="E40" s="61"/>
      <c r="F40" s="32"/>
      <c r="G40" s="19"/>
      <c r="H40" s="32"/>
      <c r="I40" s="61"/>
      <c r="J40" s="71"/>
      <c r="K40" s="61"/>
      <c r="L40" s="71"/>
      <c r="M40" s="9"/>
      <c r="N40" s="71"/>
      <c r="O40" s="61"/>
      <c r="P40" s="32"/>
      <c r="Q40" s="6"/>
      <c r="R40" s="32"/>
      <c r="S40" s="61"/>
      <c r="T40" s="32"/>
      <c r="U40" s="6"/>
      <c r="V40" s="32"/>
      <c r="W40" s="61"/>
      <c r="X40" s="32"/>
      <c r="Y40" s="6"/>
      <c r="Z40" s="32"/>
      <c r="AA40" s="6"/>
      <c r="AB40" s="6"/>
      <c r="AC40" s="6"/>
    </row>
    <row r="41" spans="1:29" ht="15" customHeight="1">
      <c r="A41" s="6"/>
      <c r="B41" s="12"/>
      <c r="C41" s="9"/>
      <c r="D41" s="32"/>
      <c r="E41" s="61"/>
      <c r="F41" s="32"/>
      <c r="G41" s="19"/>
      <c r="H41" s="32"/>
      <c r="I41" s="61"/>
      <c r="J41" s="71"/>
      <c r="K41" s="61"/>
      <c r="L41" s="71"/>
      <c r="M41" s="9"/>
      <c r="N41" s="71"/>
      <c r="O41" s="61"/>
      <c r="P41" s="32"/>
      <c r="Q41" s="6"/>
      <c r="R41" s="32"/>
      <c r="S41" s="61"/>
      <c r="T41" s="32"/>
      <c r="U41" s="6"/>
      <c r="V41" s="32"/>
      <c r="W41" s="61"/>
      <c r="X41" s="32"/>
      <c r="Y41" s="6"/>
      <c r="Z41" s="32"/>
      <c r="AA41" s="6"/>
      <c r="AB41" s="6"/>
      <c r="AC41" s="6"/>
    </row>
    <row r="42" spans="1:29" ht="15" customHeight="1">
      <c r="A42" s="6"/>
      <c r="B42" s="12"/>
      <c r="C42" s="9"/>
      <c r="D42" s="32"/>
      <c r="E42" s="61"/>
      <c r="F42" s="32"/>
      <c r="G42" s="19"/>
      <c r="H42" s="32"/>
      <c r="I42" s="61"/>
      <c r="J42" s="71"/>
      <c r="K42" s="61"/>
      <c r="L42" s="71"/>
      <c r="M42" s="9"/>
      <c r="N42" s="71"/>
      <c r="O42" s="61"/>
      <c r="P42" s="32"/>
      <c r="Q42" s="6"/>
      <c r="R42" s="32"/>
      <c r="S42" s="61"/>
      <c r="T42" s="32"/>
      <c r="U42" s="6"/>
      <c r="V42" s="32"/>
      <c r="W42" s="61"/>
      <c r="X42" s="32"/>
      <c r="Y42" s="6"/>
      <c r="Z42" s="32"/>
      <c r="AA42" s="6"/>
      <c r="AB42" s="6"/>
      <c r="AC42" s="6"/>
    </row>
    <row r="43" spans="1:29" ht="15" customHeight="1">
      <c r="A43" s="6"/>
      <c r="B43" s="12"/>
      <c r="C43" s="9"/>
      <c r="D43" s="32"/>
      <c r="E43" s="61"/>
      <c r="F43" s="32"/>
      <c r="G43" s="19"/>
      <c r="H43" s="32"/>
      <c r="I43" s="61"/>
      <c r="J43" s="71"/>
      <c r="K43" s="61"/>
      <c r="L43" s="71"/>
      <c r="M43" s="9"/>
      <c r="N43" s="71"/>
      <c r="O43" s="61"/>
      <c r="P43" s="32"/>
      <c r="Q43" s="6"/>
      <c r="R43" s="32"/>
      <c r="S43" s="61"/>
      <c r="T43" s="32"/>
      <c r="U43" s="6"/>
      <c r="V43" s="32"/>
      <c r="W43" s="61"/>
      <c r="X43" s="32"/>
      <c r="Y43" s="6"/>
      <c r="Z43" s="32"/>
      <c r="AA43" s="6"/>
      <c r="AB43" s="6"/>
      <c r="AC43" s="6"/>
    </row>
    <row r="44" spans="1:29" ht="15" customHeight="1">
      <c r="A44" s="6"/>
      <c r="B44" s="12"/>
      <c r="C44" s="12"/>
      <c r="D44" s="32"/>
      <c r="E44" s="61"/>
      <c r="F44" s="32"/>
      <c r="G44" s="19"/>
      <c r="H44" s="32"/>
      <c r="I44" s="61"/>
      <c r="J44" s="71"/>
      <c r="K44" s="61"/>
      <c r="L44" s="71"/>
      <c r="M44" s="9"/>
      <c r="N44" s="71"/>
      <c r="O44" s="61"/>
      <c r="P44" s="32"/>
      <c r="Q44" s="6"/>
      <c r="R44" s="32"/>
      <c r="S44" s="61"/>
      <c r="T44" s="32"/>
      <c r="U44" s="6"/>
      <c r="V44" s="32"/>
      <c r="W44" s="61"/>
      <c r="X44" s="32"/>
      <c r="Y44" s="6"/>
      <c r="Z44" s="32"/>
      <c r="AA44" s="6"/>
      <c r="AB44" s="6"/>
      <c r="AC44" s="6"/>
    </row>
    <row r="45" spans="1:29" ht="15" customHeight="1">
      <c r="A45" s="21"/>
      <c r="D45" s="21"/>
      <c r="F45" s="21"/>
      <c r="G45" s="43"/>
      <c r="H45" s="21"/>
      <c r="J45" s="62"/>
      <c r="L45" s="62"/>
      <c r="N45" s="62"/>
      <c r="P45" s="21"/>
      <c r="R45" s="21"/>
      <c r="T45" s="21"/>
      <c r="U45" s="21"/>
      <c r="V45" s="21"/>
      <c r="W45" s="62"/>
      <c r="X45" s="21"/>
      <c r="Y45" s="21"/>
      <c r="Z45" s="21"/>
      <c r="AA45" s="21"/>
      <c r="AB45" s="21"/>
      <c r="AC45" s="21"/>
    </row>
    <row r="58" ht="18.75" customHeight="1"/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workbookViewId="0">
      <selection activeCell="D7" sqref="D7"/>
    </sheetView>
  </sheetViews>
  <sheetFormatPr defaultColWidth="9.85546875" defaultRowHeight="15" customHeight="1"/>
  <cols>
    <col min="1" max="1" width="9.28515625" customWidth="1"/>
    <col min="2" max="2" width="14.28515625" customWidth="1"/>
    <col min="3" max="3" width="12.42578125" customWidth="1"/>
    <col min="4" max="4" width="12.7109375" customWidth="1"/>
    <col min="5" max="5" width="14" customWidth="1"/>
    <col min="6" max="6" width="12.28515625" customWidth="1"/>
    <col min="7" max="7" width="14.5703125" customWidth="1"/>
    <col min="8" max="8" width="11.42578125" style="50" customWidth="1"/>
    <col min="9" max="9" width="12.42578125" customWidth="1"/>
    <col min="10" max="10" width="11.85546875" customWidth="1"/>
    <col min="11" max="11" width="11.42578125" style="50" customWidth="1"/>
    <col min="12" max="12" width="11.5703125" customWidth="1"/>
    <col min="13" max="13" width="11.7109375" customWidth="1"/>
    <col min="14" max="14" width="12.42578125" customWidth="1"/>
    <col min="15" max="15" width="14.140625" style="79" customWidth="1"/>
    <col min="16" max="16" width="17.5703125" style="101" customWidth="1"/>
    <col min="17" max="17" width="12.140625" style="56" bestFit="1" customWidth="1"/>
  </cols>
  <sheetData>
    <row r="1" spans="1:15" ht="15" customHeight="1" thickBot="1"/>
    <row r="2" spans="1:15" ht="19.5" customHeight="1" thickBot="1">
      <c r="A2" s="255" t="s">
        <v>90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</row>
    <row r="3" spans="1:15" ht="15" customHeight="1" thickBot="1">
      <c r="A3" s="40" t="s">
        <v>29</v>
      </c>
      <c r="B3" s="75" t="s">
        <v>5</v>
      </c>
      <c r="C3" s="75" t="s">
        <v>7</v>
      </c>
      <c r="D3" s="75" t="s">
        <v>12</v>
      </c>
      <c r="E3" s="75" t="s">
        <v>9</v>
      </c>
      <c r="F3" s="75" t="s">
        <v>10</v>
      </c>
      <c r="G3" s="75" t="s">
        <v>53</v>
      </c>
      <c r="H3" s="102" t="s">
        <v>55</v>
      </c>
      <c r="I3" s="75" t="s">
        <v>47</v>
      </c>
      <c r="J3" s="75" t="s">
        <v>49</v>
      </c>
      <c r="K3" s="102" t="s">
        <v>48</v>
      </c>
      <c r="L3" s="75" t="s">
        <v>34</v>
      </c>
      <c r="M3" s="75" t="s">
        <v>13</v>
      </c>
      <c r="N3" s="75" t="s">
        <v>50</v>
      </c>
      <c r="O3" s="93" t="s">
        <v>14</v>
      </c>
    </row>
    <row r="4" spans="1:15" ht="15" customHeight="1">
      <c r="A4" s="90" t="s">
        <v>35</v>
      </c>
      <c r="B4" s="206">
        <v>148</v>
      </c>
      <c r="C4" s="207">
        <v>400</v>
      </c>
      <c r="D4" s="207">
        <v>1000</v>
      </c>
      <c r="E4" s="207">
        <v>50</v>
      </c>
      <c r="F4" s="207"/>
      <c r="G4" s="207"/>
      <c r="H4" s="208"/>
      <c r="I4" s="209"/>
      <c r="J4" s="207"/>
      <c r="K4" s="208"/>
      <c r="L4" s="207"/>
      <c r="M4" s="207"/>
      <c r="N4" s="207"/>
      <c r="O4" s="165">
        <f t="shared" ref="O4:O16" si="0">SUM(B4:N4)</f>
        <v>1598</v>
      </c>
    </row>
    <row r="5" spans="1:15" ht="15" customHeight="1">
      <c r="A5" s="90" t="s">
        <v>36</v>
      </c>
      <c r="B5" s="207"/>
      <c r="C5" s="207"/>
      <c r="D5" s="207"/>
      <c r="E5" s="207"/>
      <c r="F5" s="207"/>
      <c r="G5" s="207"/>
      <c r="H5" s="208"/>
      <c r="I5" s="207"/>
      <c r="J5" s="207"/>
      <c r="K5" s="208"/>
      <c r="L5" s="207"/>
      <c r="M5" s="207"/>
      <c r="N5" s="207"/>
      <c r="O5" s="166">
        <f t="shared" si="0"/>
        <v>0</v>
      </c>
    </row>
    <row r="6" spans="1:15" ht="15" customHeight="1">
      <c r="A6" s="90" t="s">
        <v>37</v>
      </c>
      <c r="B6" s="207"/>
      <c r="C6" s="207"/>
      <c r="D6" s="207"/>
      <c r="E6" s="207"/>
      <c r="F6" s="207"/>
      <c r="G6" s="207"/>
      <c r="H6" s="208"/>
      <c r="I6" s="207"/>
      <c r="J6" s="207"/>
      <c r="K6" s="208"/>
      <c r="L6" s="207"/>
      <c r="M6" s="207"/>
      <c r="N6" s="207"/>
      <c r="O6" s="166">
        <f t="shared" si="0"/>
        <v>0</v>
      </c>
    </row>
    <row r="7" spans="1:15" ht="15" customHeight="1">
      <c r="A7" s="90" t="s">
        <v>38</v>
      </c>
      <c r="B7" s="207"/>
      <c r="C7" s="207"/>
      <c r="D7" s="207"/>
      <c r="E7" s="207"/>
      <c r="F7" s="207"/>
      <c r="G7" s="207"/>
      <c r="H7" s="208"/>
      <c r="I7" s="207"/>
      <c r="J7" s="207"/>
      <c r="K7" s="208"/>
      <c r="L7" s="207"/>
      <c r="M7" s="207"/>
      <c r="N7" s="207"/>
      <c r="O7" s="166">
        <f t="shared" si="0"/>
        <v>0</v>
      </c>
    </row>
    <row r="8" spans="1:15" ht="15" customHeight="1">
      <c r="A8" s="90" t="s">
        <v>39</v>
      </c>
      <c r="B8" s="207"/>
      <c r="C8" s="207"/>
      <c r="D8" s="207"/>
      <c r="E8" s="207"/>
      <c r="F8" s="207"/>
      <c r="G8" s="207"/>
      <c r="H8" s="208"/>
      <c r="I8" s="207"/>
      <c r="J8" s="207"/>
      <c r="K8" s="208"/>
      <c r="L8" s="207"/>
      <c r="M8" s="207"/>
      <c r="N8" s="207"/>
      <c r="O8" s="166">
        <f t="shared" si="0"/>
        <v>0</v>
      </c>
    </row>
    <row r="9" spans="1:15" ht="15" customHeight="1">
      <c r="A9" s="90" t="s">
        <v>40</v>
      </c>
      <c r="B9" s="94"/>
      <c r="C9" s="94"/>
      <c r="D9" s="94"/>
      <c r="E9" s="94"/>
      <c r="F9" s="94"/>
      <c r="G9" s="94"/>
      <c r="H9" s="103"/>
      <c r="I9" s="94"/>
      <c r="J9" s="94"/>
      <c r="K9" s="103"/>
      <c r="L9" s="94"/>
      <c r="M9" s="94"/>
      <c r="N9" s="94"/>
      <c r="O9" s="166">
        <f t="shared" si="0"/>
        <v>0</v>
      </c>
    </row>
    <row r="10" spans="1:15" ht="15" customHeight="1">
      <c r="A10" s="90" t="s">
        <v>41</v>
      </c>
      <c r="B10" s="94"/>
      <c r="C10" s="94"/>
      <c r="D10" s="94"/>
      <c r="E10" s="94"/>
      <c r="F10" s="94"/>
      <c r="G10" s="94"/>
      <c r="H10" s="103"/>
      <c r="I10" s="94"/>
      <c r="J10" s="94"/>
      <c r="K10" s="103"/>
      <c r="L10" s="94"/>
      <c r="M10" s="94"/>
      <c r="N10" s="94"/>
      <c r="O10" s="166">
        <f t="shared" si="0"/>
        <v>0</v>
      </c>
    </row>
    <row r="11" spans="1:15" ht="15" customHeight="1">
      <c r="A11" s="90" t="s">
        <v>42</v>
      </c>
      <c r="B11" s="97"/>
      <c r="C11" s="97"/>
      <c r="D11" s="97"/>
      <c r="E11" s="97"/>
      <c r="F11" s="97"/>
      <c r="G11" s="97"/>
      <c r="H11" s="105"/>
      <c r="I11" s="97"/>
      <c r="J11" s="97"/>
      <c r="K11" s="105"/>
      <c r="L11" s="97"/>
      <c r="M11" s="97"/>
      <c r="N11" s="97"/>
      <c r="O11" s="166">
        <f t="shared" si="0"/>
        <v>0</v>
      </c>
    </row>
    <row r="12" spans="1:15" ht="15" customHeight="1">
      <c r="A12" s="91" t="s">
        <v>43</v>
      </c>
      <c r="B12" s="95"/>
      <c r="C12" s="95"/>
      <c r="D12" s="95"/>
      <c r="E12" s="95"/>
      <c r="F12" s="95"/>
      <c r="G12" s="95"/>
      <c r="H12" s="104"/>
      <c r="I12" s="95"/>
      <c r="J12" s="95"/>
      <c r="K12" s="104"/>
      <c r="L12" s="95"/>
      <c r="M12" s="95"/>
      <c r="N12" s="95"/>
      <c r="O12" s="166">
        <f t="shared" si="0"/>
        <v>0</v>
      </c>
    </row>
    <row r="13" spans="1:15" ht="15" customHeight="1">
      <c r="A13" s="91" t="s">
        <v>44</v>
      </c>
      <c r="B13" s="95"/>
      <c r="C13" s="95"/>
      <c r="D13" s="95"/>
      <c r="E13" s="95"/>
      <c r="F13" s="95"/>
      <c r="G13" s="95"/>
      <c r="H13" s="104"/>
      <c r="I13" s="95"/>
      <c r="J13" s="95"/>
      <c r="K13" s="104"/>
      <c r="L13" s="95"/>
      <c r="M13" s="95"/>
      <c r="N13" s="95"/>
      <c r="O13" s="166">
        <f t="shared" si="0"/>
        <v>0</v>
      </c>
    </row>
    <row r="14" spans="1:15" ht="15" customHeight="1">
      <c r="A14" s="91" t="s">
        <v>45</v>
      </c>
      <c r="B14" s="95"/>
      <c r="C14" s="95"/>
      <c r="D14" s="95"/>
      <c r="E14" s="95"/>
      <c r="F14" s="95"/>
      <c r="G14" s="95"/>
      <c r="H14" s="104"/>
      <c r="I14" s="95"/>
      <c r="J14" s="95"/>
      <c r="K14" s="104"/>
      <c r="L14" s="95"/>
      <c r="M14" s="95"/>
      <c r="N14" s="95"/>
      <c r="O14" s="166">
        <f t="shared" si="0"/>
        <v>0</v>
      </c>
    </row>
    <row r="15" spans="1:15" ht="15" customHeight="1" thickBot="1">
      <c r="A15" s="92" t="s">
        <v>46</v>
      </c>
      <c r="B15" s="95"/>
      <c r="C15" s="95"/>
      <c r="D15" s="95"/>
      <c r="E15" s="95"/>
      <c r="F15" s="95"/>
      <c r="G15" s="95"/>
      <c r="H15" s="104"/>
      <c r="I15" s="95"/>
      <c r="J15" s="95"/>
      <c r="K15" s="104"/>
      <c r="L15" s="95"/>
      <c r="M15" s="205"/>
      <c r="N15" s="95"/>
      <c r="O15" s="167">
        <f t="shared" si="0"/>
        <v>0</v>
      </c>
    </row>
    <row r="16" spans="1:15" ht="15" customHeight="1" thickBot="1">
      <c r="A16" s="23" t="s">
        <v>30</v>
      </c>
      <c r="B16" s="210">
        <f t="shared" ref="B16:I16" si="1">AVERAGE(B4:B15)</f>
        <v>148</v>
      </c>
      <c r="C16" s="210">
        <f t="shared" si="1"/>
        <v>400</v>
      </c>
      <c r="D16" s="210">
        <f t="shared" si="1"/>
        <v>1000</v>
      </c>
      <c r="E16" s="210">
        <f t="shared" si="1"/>
        <v>50</v>
      </c>
      <c r="F16" s="210" t="e">
        <f t="shared" si="1"/>
        <v>#DIV/0!</v>
      </c>
      <c r="G16" s="210" t="e">
        <f t="shared" si="1"/>
        <v>#DIV/0!</v>
      </c>
      <c r="H16" s="211" t="e">
        <f t="shared" si="1"/>
        <v>#DIV/0!</v>
      </c>
      <c r="I16" s="210" t="e">
        <f t="shared" si="1"/>
        <v>#DIV/0!</v>
      </c>
      <c r="J16" s="210" t="e">
        <f>AVERAGE(J4:J15)</f>
        <v>#DIV/0!</v>
      </c>
      <c r="K16" s="211" t="e">
        <f t="shared" ref="K16:M16" si="2">AVERAGE(K4:K15)</f>
        <v>#DIV/0!</v>
      </c>
      <c r="L16" s="210" t="e">
        <f t="shared" si="2"/>
        <v>#DIV/0!</v>
      </c>
      <c r="M16" s="210" t="e">
        <f t="shared" si="2"/>
        <v>#DIV/0!</v>
      </c>
      <c r="N16" s="210" t="e">
        <f>AVERAGE(N4:N15)</f>
        <v>#DIV/0!</v>
      </c>
      <c r="O16" s="96" t="e">
        <f t="shared" si="0"/>
        <v>#DIV/0!</v>
      </c>
    </row>
    <row r="17" spans="1:15" ht="15" customHeight="1">
      <c r="A17" s="57"/>
      <c r="O17" s="98"/>
    </row>
  </sheetData>
  <mergeCells count="1">
    <mergeCell ref="A2:O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J20"/>
  <sheetViews>
    <sheetView workbookViewId="0">
      <selection activeCell="L20" sqref="L20"/>
    </sheetView>
  </sheetViews>
  <sheetFormatPr defaultRowHeight="12.75"/>
  <cols>
    <col min="2" max="2" width="12.140625" customWidth="1"/>
    <col min="3" max="3" width="14.28515625" customWidth="1"/>
    <col min="4" max="4" width="4.140625" customWidth="1"/>
    <col min="5" max="5" width="18.5703125" customWidth="1"/>
    <col min="6" max="6" width="14.7109375" customWidth="1"/>
    <col min="7" max="7" width="3.7109375" customWidth="1"/>
    <col min="8" max="8" width="25" customWidth="1"/>
    <col min="9" max="9" width="12.7109375" customWidth="1"/>
    <col min="10" max="10" width="14.85546875" customWidth="1"/>
  </cols>
  <sheetData>
    <row r="3" spans="2:10" ht="13.5" thickBot="1"/>
    <row r="4" spans="2:10">
      <c r="B4" s="257" t="s">
        <v>61</v>
      </c>
      <c r="C4" s="258"/>
      <c r="D4" s="258"/>
      <c r="E4" s="258"/>
      <c r="F4" s="258"/>
      <c r="G4" s="258"/>
      <c r="H4" s="258"/>
      <c r="I4" s="258"/>
      <c r="J4" s="259"/>
    </row>
    <row r="5" spans="2:10" ht="13.5" thickBot="1">
      <c r="B5" s="260"/>
      <c r="C5" s="261"/>
      <c r="D5" s="261"/>
      <c r="E5" s="261"/>
      <c r="F5" s="261"/>
      <c r="G5" s="261"/>
      <c r="H5" s="261"/>
      <c r="I5" s="261"/>
      <c r="J5" s="262"/>
    </row>
    <row r="6" spans="2:10" ht="15.75" thickBot="1">
      <c r="B6" s="263" t="s">
        <v>62</v>
      </c>
      <c r="C6" s="264"/>
      <c r="D6" s="264"/>
      <c r="E6" s="264"/>
      <c r="F6" s="265"/>
      <c r="G6" s="240"/>
      <c r="H6" s="263" t="s">
        <v>63</v>
      </c>
      <c r="I6" s="264"/>
      <c r="J6" s="265"/>
    </row>
    <row r="7" spans="2:10" ht="15.75" thickBot="1">
      <c r="B7" s="212" t="s">
        <v>64</v>
      </c>
      <c r="C7" s="213" t="s">
        <v>60</v>
      </c>
      <c r="D7" s="232"/>
      <c r="E7" s="214" t="s">
        <v>65</v>
      </c>
      <c r="F7" s="215" t="s">
        <v>60</v>
      </c>
      <c r="G7" s="238"/>
      <c r="H7" s="216"/>
      <c r="I7" s="213" t="s">
        <v>66</v>
      </c>
      <c r="J7" s="213" t="s">
        <v>60</v>
      </c>
    </row>
    <row r="8" spans="2:10">
      <c r="B8" s="236"/>
      <c r="C8" s="233"/>
      <c r="D8" s="233"/>
      <c r="E8" s="233"/>
      <c r="F8" s="237"/>
      <c r="G8" s="238"/>
      <c r="H8" s="236"/>
      <c r="I8" s="239"/>
      <c r="J8" s="237"/>
    </row>
    <row r="9" spans="2:10">
      <c r="B9" s="217" t="s">
        <v>67</v>
      </c>
      <c r="C9" s="218">
        <v>100</v>
      </c>
      <c r="D9" s="233"/>
      <c r="E9" s="219" t="s">
        <v>68</v>
      </c>
      <c r="F9" s="220">
        <v>250</v>
      </c>
      <c r="G9" s="238"/>
      <c r="H9" s="217" t="s">
        <v>69</v>
      </c>
      <c r="I9" s="221">
        <v>1</v>
      </c>
      <c r="J9" s="222">
        <v>200</v>
      </c>
    </row>
    <row r="10" spans="2:10">
      <c r="B10" s="217" t="s">
        <v>70</v>
      </c>
      <c r="C10" s="218">
        <v>350</v>
      </c>
      <c r="D10" s="233"/>
      <c r="E10" s="219"/>
      <c r="F10" s="220"/>
      <c r="G10" s="238"/>
      <c r="H10" s="217" t="s">
        <v>71</v>
      </c>
      <c r="I10" s="221">
        <v>1</v>
      </c>
      <c r="J10" s="222">
        <v>200</v>
      </c>
    </row>
    <row r="11" spans="2:10">
      <c r="B11" s="217" t="s">
        <v>72</v>
      </c>
      <c r="C11" s="218">
        <v>1000</v>
      </c>
      <c r="D11" s="233"/>
      <c r="E11" s="219"/>
      <c r="F11" s="220"/>
      <c r="G11" s="238"/>
      <c r="H11" s="217" t="s">
        <v>73</v>
      </c>
      <c r="I11" s="221">
        <v>1</v>
      </c>
      <c r="J11" s="222">
        <v>400</v>
      </c>
    </row>
    <row r="12" spans="2:10">
      <c r="B12" s="217" t="s">
        <v>74</v>
      </c>
      <c r="C12" s="218">
        <v>50</v>
      </c>
      <c r="D12" s="233"/>
      <c r="E12" s="219"/>
      <c r="F12" s="220"/>
      <c r="G12" s="238"/>
      <c r="H12" s="217" t="s">
        <v>75</v>
      </c>
      <c r="I12" s="221">
        <v>1</v>
      </c>
      <c r="J12" s="222">
        <v>1500</v>
      </c>
    </row>
    <row r="13" spans="2:10">
      <c r="B13" s="217" t="s">
        <v>76</v>
      </c>
      <c r="C13" s="218">
        <v>1300</v>
      </c>
      <c r="D13" s="233"/>
      <c r="E13" s="219"/>
      <c r="F13" s="220"/>
      <c r="G13" s="238"/>
      <c r="H13" s="217" t="s">
        <v>77</v>
      </c>
      <c r="I13" s="221">
        <v>2</v>
      </c>
      <c r="J13" s="222">
        <v>200</v>
      </c>
    </row>
    <row r="14" spans="2:10">
      <c r="B14" s="217" t="s">
        <v>78</v>
      </c>
      <c r="C14" s="218">
        <v>1000</v>
      </c>
      <c r="D14" s="233"/>
      <c r="E14" s="219"/>
      <c r="F14" s="220"/>
      <c r="G14" s="238"/>
      <c r="H14" s="217" t="s">
        <v>79</v>
      </c>
      <c r="I14" s="221">
        <v>2</v>
      </c>
      <c r="J14" s="222">
        <v>800</v>
      </c>
    </row>
    <row r="15" spans="2:10">
      <c r="B15" s="217" t="s">
        <v>80</v>
      </c>
      <c r="C15" s="218">
        <v>1000</v>
      </c>
      <c r="D15" s="233"/>
      <c r="E15" s="219"/>
      <c r="F15" s="220"/>
      <c r="G15" s="238"/>
      <c r="H15" s="217" t="s">
        <v>81</v>
      </c>
      <c r="I15" s="221">
        <v>2</v>
      </c>
      <c r="J15" s="222">
        <v>200</v>
      </c>
    </row>
    <row r="16" spans="2:10">
      <c r="B16" s="217" t="s">
        <v>82</v>
      </c>
      <c r="C16" s="218">
        <v>500</v>
      </c>
      <c r="D16" s="233"/>
      <c r="E16" s="219"/>
      <c r="F16" s="220"/>
      <c r="G16" s="238"/>
      <c r="H16" s="217" t="s">
        <v>83</v>
      </c>
      <c r="I16" s="221">
        <v>10</v>
      </c>
      <c r="J16" s="222">
        <v>150</v>
      </c>
    </row>
    <row r="17" spans="2:10">
      <c r="B17" s="217" t="s">
        <v>84</v>
      </c>
      <c r="C17" s="218">
        <v>200</v>
      </c>
      <c r="D17" s="233"/>
      <c r="E17" s="219"/>
      <c r="F17" s="220"/>
      <c r="G17" s="238"/>
      <c r="H17" s="217" t="s">
        <v>85</v>
      </c>
      <c r="I17" s="223">
        <v>10</v>
      </c>
      <c r="J17" s="222">
        <v>700</v>
      </c>
    </row>
    <row r="18" spans="2:10">
      <c r="B18" s="217"/>
      <c r="C18" s="218"/>
      <c r="D18" s="233"/>
      <c r="E18" s="219"/>
      <c r="F18" s="220"/>
      <c r="G18" s="238"/>
      <c r="H18" s="217"/>
      <c r="I18" s="221"/>
      <c r="J18" s="222"/>
    </row>
    <row r="19" spans="2:10" ht="13.5" thickBot="1">
      <c r="B19" s="224"/>
      <c r="C19" s="225"/>
      <c r="D19" s="234"/>
      <c r="E19" s="226"/>
      <c r="F19" s="227"/>
      <c r="G19" s="241"/>
      <c r="H19" s="217"/>
      <c r="I19" s="223"/>
      <c r="J19" s="222"/>
    </row>
    <row r="20" spans="2:10" ht="13.5" thickBot="1">
      <c r="B20" s="228" t="s">
        <v>14</v>
      </c>
      <c r="C20" s="229">
        <f>SUM(C9:C19)</f>
        <v>5500</v>
      </c>
      <c r="D20" s="235"/>
      <c r="E20" s="230" t="s">
        <v>14</v>
      </c>
      <c r="F20" s="229">
        <f>SUM(F9:F19)</f>
        <v>250</v>
      </c>
      <c r="G20" s="235"/>
      <c r="H20" s="266" t="s">
        <v>14</v>
      </c>
      <c r="I20" s="267"/>
      <c r="J20" s="231">
        <f>SUM(J9:J19)</f>
        <v>4350</v>
      </c>
    </row>
  </sheetData>
  <mergeCells count="4">
    <mergeCell ref="B4:J5"/>
    <mergeCell ref="B6:F6"/>
    <mergeCell ref="H6:J6"/>
    <mergeCell ref="H20:I2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MÊS</vt:lpstr>
      <vt:lpstr>CONTAS</vt:lpstr>
      <vt:lpstr>Retrospectiva</vt:lpstr>
      <vt:lpstr>Projeção de Gastos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User</cp:lastModifiedBy>
  <dcterms:created xsi:type="dcterms:W3CDTF">2012-10-25T02:27:07Z</dcterms:created>
  <dcterms:modified xsi:type="dcterms:W3CDTF">2021-01-20T15:13:43Z</dcterms:modified>
</cp:coreProperties>
</file>